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tabRatio="652" activeTab="0"/>
  </bookViews>
  <sheets>
    <sheet name="データをここに貼り付けて下さい" sheetId="1" r:id="rId1"/>
    <sheet name="計算・詳細" sheetId="2" r:id="rId2"/>
    <sheet name="結果" sheetId="3" r:id="rId3"/>
  </sheets>
  <definedNames/>
  <calcPr fullCalcOnLoad="1"/>
</workbook>
</file>

<file path=xl/sharedStrings.xml><?xml version="1.0" encoding="utf-8"?>
<sst xmlns="http://schemas.openxmlformats.org/spreadsheetml/2006/main" count="66" uniqueCount="58">
  <si>
    <t>評価点</t>
  </si>
  <si>
    <t>作品タイトル</t>
  </si>
  <si>
    <t>コメント</t>
  </si>
  <si>
    <t>駄作</t>
  </si>
  <si>
    <t>名作</t>
  </si>
  <si>
    <t>順位</t>
  </si>
  <si>
    <t>作品タイトル</t>
  </si>
  <si>
    <t>継続数</t>
  </si>
  <si>
    <t>殿堂</t>
  </si>
  <si>
    <t>面白</t>
  </si>
  <si>
    <t>普通</t>
  </si>
  <si>
    <t>平均点</t>
  </si>
  <si>
    <t>殿堂入り率</t>
  </si>
  <si>
    <t>偏差</t>
  </si>
  <si>
    <t>攻殻機動隊　S.A.C.　2nd GIG</t>
  </si>
  <si>
    <t>SDガンダムフォース</t>
  </si>
  <si>
    <t>Rozen Maiden</t>
  </si>
  <si>
    <t>おジャ魔女どれみ　ナ・イ・ショ</t>
  </si>
  <si>
    <t>マーメイドメロディー　ぴちぴちピッチ　ピュア</t>
  </si>
  <si>
    <t>モンキーターンV</t>
  </si>
  <si>
    <t>魔法少女リリカルなのは</t>
  </si>
  <si>
    <t>ふしぎの海のナディア（再）</t>
  </si>
  <si>
    <t>アークエとガッチンポー</t>
  </si>
  <si>
    <t>吟遊黙示録マイネリーベ</t>
  </si>
  <si>
    <t>かいけつゾロリ</t>
  </si>
  <si>
    <t>蒼穹のファフナー　Dead Aggressor</t>
  </si>
  <si>
    <t>Φなる・あぷろーち</t>
  </si>
  <si>
    <t>KURAU　Phantom Memory</t>
  </si>
  <si>
    <t>リングにかけろ1</t>
  </si>
  <si>
    <t>SAMURAI7</t>
  </si>
  <si>
    <t>神無月の巫女</t>
  </si>
  <si>
    <t>B-伝説!バトルビーダマン</t>
  </si>
  <si>
    <t>トランスフォーマー　スーパーリンク</t>
  </si>
  <si>
    <t>げんしけん</t>
  </si>
  <si>
    <t>うた∽かた</t>
  </si>
  <si>
    <t>グレネーダー　ほほえみの閃士</t>
  </si>
  <si>
    <t>双恋</t>
  </si>
  <si>
    <t>ふたりはプリキュア</t>
  </si>
  <si>
    <t>Sweet Valerian</t>
  </si>
  <si>
    <t>こちら葛飾区亀有公園前派出所</t>
  </si>
  <si>
    <t>W Wish</t>
  </si>
  <si>
    <t>ToHeart　Remember my memories</t>
  </si>
  <si>
    <t>お伽草子</t>
  </si>
  <si>
    <t>Legend of DUO</t>
  </si>
  <si>
    <t>下級生2～瞳の中の少女たち～</t>
  </si>
  <si>
    <t>サムライガン</t>
  </si>
  <si>
    <t>流星戦隊ムスメット</t>
  </si>
  <si>
    <t>見てない</t>
  </si>
  <si>
    <t>殿堂入り</t>
  </si>
  <si>
    <t>名作</t>
  </si>
  <si>
    <t>おもろ</t>
  </si>
  <si>
    <t>ふつう</t>
  </si>
  <si>
    <t>駄作</t>
  </si>
  <si>
    <t>差</t>
  </si>
  <si>
    <t>見切り</t>
  </si>
  <si>
    <t>見たか見ないか点</t>
  </si>
  <si>
    <t>妥当な評価点</t>
  </si>
  <si>
    <t>結果は結果シート（このテキストがリンクになっています）に表示されます。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</si>
</sst>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3" fillId="0" borderId="0" xfId="16" applyFont="1" applyFill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zoomScale="75" zoomScaleNormal="75" workbookViewId="0" topLeftCell="A1">
      <selection activeCell="A2" sqref="A2"/>
    </sheetView>
  </sheetViews>
  <sheetFormatPr defaultColWidth="9.00390625" defaultRowHeight="13.5"/>
  <cols>
    <col min="1" max="1" width="36.00390625" style="6" customWidth="1"/>
    <col min="2" max="2" width="9.00390625" style="6" customWidth="1"/>
    <col min="3" max="3" width="72.00390625" style="6" customWidth="1"/>
    <col min="4" max="16384" width="9.00390625" style="6" customWidth="1"/>
  </cols>
  <sheetData>
    <row r="1" spans="1:3" s="2" customFormat="1" ht="14.25" customHeight="1">
      <c r="A1" s="1" t="s">
        <v>1</v>
      </c>
      <c r="B1" s="1" t="s">
        <v>0</v>
      </c>
      <c r="C1" s="1" t="s">
        <v>2</v>
      </c>
    </row>
    <row r="2" spans="1:3" s="4" customFormat="1" ht="13.5">
      <c r="A2" s="3"/>
      <c r="B2" s="3"/>
      <c r="C2" s="3"/>
    </row>
    <row r="3" spans="1:3" s="4" customFormat="1" ht="13.5">
      <c r="A3" s="3"/>
      <c r="B3" s="3"/>
      <c r="C3" s="3"/>
    </row>
    <row r="4" spans="1:3" s="4" customFormat="1" ht="13.5">
      <c r="A4" s="3"/>
      <c r="B4" s="3"/>
      <c r="C4" s="3"/>
    </row>
    <row r="5" spans="1:3" s="4" customFormat="1" ht="13.5">
      <c r="A5" s="3"/>
      <c r="B5" s="3"/>
      <c r="C5" s="3"/>
    </row>
    <row r="6" spans="1:3" s="4" customFormat="1" ht="13.5">
      <c r="A6" s="3"/>
      <c r="B6" s="3"/>
      <c r="C6" s="3"/>
    </row>
    <row r="7" spans="1:3" s="4" customFormat="1" ht="13.5">
      <c r="A7" s="3"/>
      <c r="B7" s="3"/>
      <c r="C7" s="3"/>
    </row>
    <row r="8" spans="1:3" s="4" customFormat="1" ht="13.5">
      <c r="A8" s="3"/>
      <c r="B8" s="3"/>
      <c r="C8" s="3"/>
    </row>
    <row r="9" spans="1:3" s="4" customFormat="1" ht="13.5">
      <c r="A9" s="3"/>
      <c r="B9" s="3"/>
      <c r="C9" s="3"/>
    </row>
    <row r="10" spans="1:3" s="4" customFormat="1" ht="13.5">
      <c r="A10" s="3"/>
      <c r="B10" s="3"/>
      <c r="C10" s="3"/>
    </row>
    <row r="11" spans="1:3" s="4" customFormat="1" ht="13.5">
      <c r="A11" s="3"/>
      <c r="B11" s="3"/>
      <c r="C11" s="3"/>
    </row>
    <row r="12" spans="1:3" s="4" customFormat="1" ht="13.5">
      <c r="A12" s="3"/>
      <c r="B12" s="3"/>
      <c r="C12" s="3"/>
    </row>
    <row r="13" spans="1:3" s="4" customFormat="1" ht="13.5">
      <c r="A13" s="3"/>
      <c r="B13" s="3"/>
      <c r="C13" s="3"/>
    </row>
    <row r="14" spans="1:3" s="4" customFormat="1" ht="13.5">
      <c r="A14" s="3"/>
      <c r="B14" s="3"/>
      <c r="C14" s="3"/>
    </row>
    <row r="15" spans="1:3" s="4" customFormat="1" ht="13.5">
      <c r="A15" s="3"/>
      <c r="B15" s="3"/>
      <c r="C15" s="3"/>
    </row>
    <row r="16" spans="1:3" s="4" customFormat="1" ht="13.5">
      <c r="A16" s="3"/>
      <c r="B16" s="3"/>
      <c r="C16" s="3"/>
    </row>
    <row r="17" spans="1:3" s="4" customFormat="1" ht="13.5">
      <c r="A17" s="3"/>
      <c r="B17" s="3"/>
      <c r="C17" s="3"/>
    </row>
    <row r="18" spans="1:3" s="4" customFormat="1" ht="13.5">
      <c r="A18" s="3"/>
      <c r="B18" s="3"/>
      <c r="C18" s="3"/>
    </row>
    <row r="19" spans="1:3" s="4" customFormat="1" ht="13.5">
      <c r="A19" s="3"/>
      <c r="B19" s="3"/>
      <c r="C19" s="3"/>
    </row>
    <row r="20" spans="1:3" s="4" customFormat="1" ht="13.5">
      <c r="A20" s="3"/>
      <c r="B20" s="3"/>
      <c r="C20" s="3"/>
    </row>
    <row r="21" spans="1:3" s="4" customFormat="1" ht="13.5">
      <c r="A21" s="3"/>
      <c r="B21" s="3"/>
      <c r="C21" s="3"/>
    </row>
    <row r="22" spans="1:3" s="4" customFormat="1" ht="13.5">
      <c r="A22" s="3"/>
      <c r="B22" s="3"/>
      <c r="C22" s="3"/>
    </row>
    <row r="23" spans="1:3" s="4" customFormat="1" ht="13.5">
      <c r="A23" s="3"/>
      <c r="B23" s="3"/>
      <c r="C23" s="3"/>
    </row>
    <row r="24" spans="1:3" s="4" customFormat="1" ht="13.5">
      <c r="A24" s="3"/>
      <c r="B24" s="3"/>
      <c r="C24" s="3"/>
    </row>
    <row r="25" spans="1:3" s="4" customFormat="1" ht="13.5">
      <c r="A25" s="3"/>
      <c r="B25" s="3"/>
      <c r="C25" s="3"/>
    </row>
    <row r="26" spans="1:3" s="4" customFormat="1" ht="13.5">
      <c r="A26" s="3"/>
      <c r="B26" s="3"/>
      <c r="C26" s="3"/>
    </row>
    <row r="27" spans="1:3" s="4" customFormat="1" ht="13.5">
      <c r="A27" s="3"/>
      <c r="B27" s="3"/>
      <c r="C27" s="3"/>
    </row>
    <row r="28" spans="1:3" s="4" customFormat="1" ht="13.5">
      <c r="A28" s="3"/>
      <c r="B28" s="3"/>
      <c r="C28" s="3"/>
    </row>
    <row r="29" spans="1:3" s="4" customFormat="1" ht="13.5">
      <c r="A29" s="3"/>
      <c r="B29" s="3"/>
      <c r="C29" s="3"/>
    </row>
    <row r="30" spans="1:3" s="4" customFormat="1" ht="13.5">
      <c r="A30" s="3"/>
      <c r="B30" s="3"/>
      <c r="C30" s="3"/>
    </row>
    <row r="31" spans="1:3" s="4" customFormat="1" ht="13.5">
      <c r="A31" s="3"/>
      <c r="B31" s="3"/>
      <c r="C31" s="3"/>
    </row>
    <row r="32" spans="1:3" s="4" customFormat="1" ht="13.5">
      <c r="A32" s="3"/>
      <c r="B32" s="3"/>
      <c r="C32" s="3"/>
    </row>
    <row r="33" spans="1:3" s="4" customFormat="1" ht="13.5">
      <c r="A33" s="3"/>
      <c r="B33" s="3"/>
      <c r="C33" s="3"/>
    </row>
    <row r="34" spans="1:3" s="4" customFormat="1" ht="13.5">
      <c r="A34" s="3"/>
      <c r="B34" s="3"/>
      <c r="C34" s="3"/>
    </row>
    <row r="35" spans="1:3" s="4" customFormat="1" ht="13.5">
      <c r="A35" s="3"/>
      <c r="B35" s="3"/>
      <c r="C35" s="3"/>
    </row>
    <row r="36" spans="1:3" s="4" customFormat="1" ht="13.5">
      <c r="A36" s="5"/>
      <c r="B36" s="5"/>
      <c r="C36" s="5"/>
    </row>
    <row r="37" spans="1:3" s="4" customFormat="1" ht="13.5">
      <c r="A37" s="5"/>
      <c r="B37" s="5"/>
      <c r="C37" s="9" t="s">
        <v>57</v>
      </c>
    </row>
    <row r="38" spans="1:3" s="4" customFormat="1" ht="13.5">
      <c r="A38" s="5"/>
      <c r="B38" s="5"/>
      <c r="C38" s="5"/>
    </row>
    <row r="39" spans="1:3" s="4" customFormat="1" ht="13.5">
      <c r="A39" s="5"/>
      <c r="B39" s="5"/>
      <c r="C39" s="5"/>
    </row>
    <row r="40" spans="1:3" s="4" customFormat="1" ht="13.5">
      <c r="A40" s="5"/>
      <c r="B40" s="5"/>
      <c r="C40" s="5"/>
    </row>
    <row r="41" spans="1:3" s="4" customFormat="1" ht="13.5">
      <c r="A41" s="5"/>
      <c r="B41" s="5"/>
      <c r="C41" s="5"/>
    </row>
    <row r="42" spans="1:3" s="4" customFormat="1" ht="13.5">
      <c r="A42" s="5"/>
      <c r="B42" s="5"/>
      <c r="C42" s="5"/>
    </row>
    <row r="43" spans="1:3" s="4" customFormat="1" ht="13.5">
      <c r="A43" s="5"/>
      <c r="B43" s="5"/>
      <c r="C43" s="5"/>
    </row>
  </sheetData>
  <dataValidations count="2">
    <dataValidation type="list" allowBlank="1" showInputMessage="1" showErrorMessage="1" promptTitle="評価点：" prompt="ドロップダウンリストから評価項目を選んでください。" sqref="B2:B35">
      <formula1>"殿堂入り,名作,おもろ,ふつう,駄作,見切り,見てない"</formula1>
    </dataValidation>
    <dataValidation allowBlank="1" showInputMessage="1" showErrorMessage="1" promptTitle="コメント：" prompt="任意にコメントを入れて下さい。&#10;改行は&lt;BR&gt;またはセル内改行が使えます。" sqref="C2:C35"/>
  </dataValidations>
  <hyperlinks>
    <hyperlink ref="C37" location="結果!A1" display="結果!A1"/>
  </hyperlink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"/>
  <sheetViews>
    <sheetView zoomScale="75" zoomScaleNormal="7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M19" sqref="M19"/>
    </sheetView>
  </sheetViews>
  <sheetFormatPr defaultColWidth="9.00390625" defaultRowHeight="13.5"/>
  <cols>
    <col min="1" max="1" width="5.25390625" style="0" bestFit="1" customWidth="1"/>
    <col min="2" max="2" width="38.375" style="0" bestFit="1" customWidth="1"/>
    <col min="3" max="3" width="7.125" style="0" bestFit="1" customWidth="1"/>
    <col min="4" max="8" width="5.25390625" style="0" bestFit="1" customWidth="1"/>
    <col min="9" max="9" width="7.125" style="0" bestFit="1" customWidth="1"/>
    <col min="12" max="13" width="8.75390625" style="0" bestFit="1" customWidth="1"/>
    <col min="14" max="14" width="5.625" style="0" bestFit="1" customWidth="1"/>
    <col min="15" max="15" width="6.625" style="0" bestFit="1" customWidth="1"/>
    <col min="16" max="16" width="6.75390625" style="0" bestFit="1" customWidth="1"/>
    <col min="17" max="17" width="5.625" style="0" bestFit="1" customWidth="1"/>
    <col min="18" max="18" width="13.25390625" style="0" bestFit="1" customWidth="1"/>
  </cols>
  <sheetData>
    <row r="1" spans="1:20" ht="13.5">
      <c r="A1">
        <v>148</v>
      </c>
      <c r="C1" t="s">
        <v>47</v>
      </c>
      <c r="D1" t="s">
        <v>48</v>
      </c>
      <c r="E1" t="s">
        <v>49</v>
      </c>
      <c r="F1" t="s">
        <v>50</v>
      </c>
      <c r="G1" t="s">
        <v>51</v>
      </c>
      <c r="H1" t="s">
        <v>52</v>
      </c>
      <c r="L1" t="s">
        <v>54</v>
      </c>
      <c r="M1">
        <v>5</v>
      </c>
      <c r="N1">
        <v>4</v>
      </c>
      <c r="O1">
        <v>3</v>
      </c>
      <c r="P1">
        <v>2</v>
      </c>
      <c r="Q1">
        <v>1</v>
      </c>
      <c r="R1">
        <f>AVERAGE(R3:R100)</f>
        <v>71.58067158067158</v>
      </c>
      <c r="T1" t="e">
        <f>AVERAGE(T3:T100)</f>
        <v>#DIV/0!</v>
      </c>
    </row>
    <row r="2" spans="1:20" ht="13.5">
      <c r="A2" t="s">
        <v>5</v>
      </c>
      <c r="B2" t="s">
        <v>6</v>
      </c>
      <c r="C2" t="s">
        <v>7</v>
      </c>
      <c r="D2" t="s">
        <v>8</v>
      </c>
      <c r="E2" t="s">
        <v>4</v>
      </c>
      <c r="F2" t="s">
        <v>9</v>
      </c>
      <c r="G2" t="s">
        <v>10</v>
      </c>
      <c r="H2" t="s">
        <v>3</v>
      </c>
      <c r="I2" t="s">
        <v>11</v>
      </c>
      <c r="J2" t="s">
        <v>12</v>
      </c>
      <c r="K2" t="s">
        <v>13</v>
      </c>
      <c r="L2" t="s">
        <v>47</v>
      </c>
      <c r="M2" t="s">
        <v>48</v>
      </c>
      <c r="N2" t="s">
        <v>49</v>
      </c>
      <c r="O2" t="s">
        <v>50</v>
      </c>
      <c r="P2" t="s">
        <v>51</v>
      </c>
      <c r="Q2" t="s">
        <v>52</v>
      </c>
      <c r="R2" t="s">
        <v>47</v>
      </c>
      <c r="S2" t="s">
        <v>0</v>
      </c>
      <c r="T2" t="s">
        <v>53</v>
      </c>
    </row>
    <row r="3" spans="1:20" ht="13.5">
      <c r="A3">
        <v>1</v>
      </c>
      <c r="B3" t="s">
        <v>14</v>
      </c>
      <c r="C3">
        <v>16</v>
      </c>
      <c r="D3">
        <v>6</v>
      </c>
      <c r="E3">
        <v>5</v>
      </c>
      <c r="F3">
        <v>3</v>
      </c>
      <c r="G3">
        <v>2</v>
      </c>
      <c r="H3">
        <v>0</v>
      </c>
      <c r="I3">
        <f>(D3*5+E3*4+F3*3+G3*2+H3)/SUM(D3:H3)</f>
        <v>3.9375</v>
      </c>
      <c r="J3">
        <f>D3/C3</f>
        <v>0.375</v>
      </c>
      <c r="K3">
        <f>((ABS((D3*5)-(I3*D3))+ABS((E3*4)-(I3*E3))+ABS((F3*3)-(I3*F3))+ABS((G3*2)-(I3*G3))+ABS((H3*1)-(I3*H3)))/SUM(D3:H3))/0.02</f>
        <v>41.796875</v>
      </c>
      <c r="L3" t="str">
        <f>IF(NOT(ISERROR(VLOOKUP($B3,'データをここに貼り付けて下さい'!$A$2:$C$35,2,0))),IF(VLOOKUP($B3,'データをここに貼り付けて下さい'!$A$2:$C$35,2,0)=L$2,L$2,IF(VLOOKUP($B3,'データをここに貼り付けて下さい'!$A$2:$C$35,2,0)=L$1,L$2,"")),"見てない")</f>
        <v>見てない</v>
      </c>
      <c r="M3">
        <f>IF($L3="見てない","",IF(VLOOKUP($B3,'データをここに貼り付けて下さい'!$A$2:$C$35,2,0)=M$2,M$1,""))</f>
      </c>
      <c r="N3">
        <f>IF($L3="見てない","",IF(VLOOKUP($B3,'データをここに貼り付けて下さい'!$A$2:$C$35,2,0)=N$2,N$1,""))</f>
      </c>
      <c r="O3">
        <f>IF($L3="見てない","",IF(VLOOKUP($B3,'データをここに貼り付けて下さい'!$A$2:$C$35,2,0)=O$2,O$1,""))</f>
      </c>
      <c r="P3">
        <f>IF($L3="見てない","",IF(VLOOKUP($B3,'データをここに貼り付けて下さい'!$A$2:$C$35,2,0)=P$2,P$1,""))</f>
      </c>
      <c r="Q3">
        <f>IF($L3="見てない","",IF(VLOOKUP($B3,'データをここに貼り付けて下さい'!$A$2:$C$35,2,0)=Q$2,Q$1,""))</f>
      </c>
      <c r="R3">
        <f>IF(NOT(L3=""),100*($A$1-C3)/$A$1,100*(C3/$A$1))</f>
        <v>89.1891891891892</v>
      </c>
      <c r="S3">
        <f>IF(SUM(M3:Q3)=0,"",SUM(M3:Q3))</f>
      </c>
      <c r="T3">
        <f>IF(NOT(S3=""),ABS(I3-S3),"")</f>
      </c>
    </row>
    <row r="4" spans="1:20" ht="13.5">
      <c r="A4">
        <v>2</v>
      </c>
      <c r="B4" t="s">
        <v>15</v>
      </c>
      <c r="C4">
        <v>26</v>
      </c>
      <c r="D4">
        <v>7</v>
      </c>
      <c r="E4">
        <v>11</v>
      </c>
      <c r="F4">
        <v>3</v>
      </c>
      <c r="G4">
        <v>5</v>
      </c>
      <c r="H4">
        <v>0</v>
      </c>
      <c r="I4">
        <f aca="true" t="shared" si="0" ref="I4:I35">(D4*5+E4*4+F4*3+G4*2+H4)/SUM(D4:H4)</f>
        <v>3.769230769230769</v>
      </c>
      <c r="J4">
        <f aca="true" t="shared" si="1" ref="J4:J35">D4/C4</f>
        <v>0.2692307692307692</v>
      </c>
      <c r="K4">
        <f aca="true" t="shared" si="2" ref="K4:K35">((ABS((D4*5)-(I4*D4))+ABS((E4*4)-(I4*E4))+ABS((F4*3)-(I4*F4))+ABS((G4*2)-(I4*G4))+ABS((H4*1)-(I4*H4)))/SUM(D4:H4))/0.02</f>
        <v>42.89940828402367</v>
      </c>
      <c r="L4" t="str">
        <f>IF(NOT(ISERROR(VLOOKUP($B4,'データをここに貼り付けて下さい'!$A$2:$C$35,2,0))),IF(VLOOKUP($B4,'データをここに貼り付けて下さい'!$A$2:$C$35,2,0)=L$2,L$2,IF(VLOOKUP($B4,'データをここに貼り付けて下さい'!$A$2:$C$35,2,0)=L$1,L$2,"")),"見てない")</f>
        <v>見てない</v>
      </c>
      <c r="M4">
        <f>IF($L4="見てない","",IF(VLOOKUP($B4,'データをここに貼り付けて下さい'!$A$2:$C$35,2,0)=M$2,M$1,""))</f>
      </c>
      <c r="N4">
        <f>IF($L4="見てない","",IF(VLOOKUP($B4,'データをここに貼り付けて下さい'!$A$2:$C$35,2,0)=N$2,N$1,""))</f>
      </c>
      <c r="O4">
        <f>IF($L4="見てない","",IF(VLOOKUP($B4,'データをここに貼り付けて下さい'!$A$2:$C$35,2,0)=O$2,O$1,""))</f>
      </c>
      <c r="P4">
        <f>IF($L4="見てない","",IF(VLOOKUP($B4,'データをここに貼り付けて下さい'!$A$2:$C$35,2,0)=P$2,P$1,""))</f>
      </c>
      <c r="Q4">
        <f>IF($L4="見てない","",IF(VLOOKUP($B4,'データをここに貼り付けて下さい'!$A$2:$C$35,2,0)=Q$2,Q$1,""))</f>
      </c>
      <c r="R4">
        <f aca="true" t="shared" si="3" ref="R4:R35">IF(NOT(L4=""),100*($A$1-C4)/$A$1,100*(C4/$A$1))</f>
        <v>82.43243243243244</v>
      </c>
      <c r="S4">
        <f aca="true" t="shared" si="4" ref="S4:S35">IF(SUM(M4:Q4)=0,"",SUM(M4:Q4))</f>
      </c>
      <c r="T4">
        <f aca="true" t="shared" si="5" ref="T4:T35">IF(NOT(S4=""),ABS(I4-S4),"")</f>
      </c>
    </row>
    <row r="5" spans="1:20" ht="13.5">
      <c r="A5">
        <v>3</v>
      </c>
      <c r="B5" t="s">
        <v>16</v>
      </c>
      <c r="C5">
        <v>92</v>
      </c>
      <c r="D5">
        <v>19</v>
      </c>
      <c r="E5">
        <v>32</v>
      </c>
      <c r="F5">
        <v>32</v>
      </c>
      <c r="G5">
        <v>8</v>
      </c>
      <c r="H5">
        <v>1</v>
      </c>
      <c r="I5">
        <f t="shared" si="0"/>
        <v>3.652173913043478</v>
      </c>
      <c r="J5">
        <f t="shared" si="1"/>
        <v>0.20652173913043478</v>
      </c>
      <c r="K5">
        <f t="shared" si="2"/>
        <v>39.93383742911154</v>
      </c>
      <c r="L5" t="str">
        <f>IF(NOT(ISERROR(VLOOKUP($B5,'データをここに貼り付けて下さい'!$A$2:$C$35,2,0))),IF(VLOOKUP($B5,'データをここに貼り付けて下さい'!$A$2:$C$35,2,0)=L$2,L$2,IF(VLOOKUP($B5,'データをここに貼り付けて下さい'!$A$2:$C$35,2,0)=L$1,L$2,"")),"見てない")</f>
        <v>見てない</v>
      </c>
      <c r="M5">
        <f>IF($L5="見てない","",IF(VLOOKUP($B5,'データをここに貼り付けて下さい'!$A$2:$C$35,2,0)=M$2,M$1,""))</f>
      </c>
      <c r="N5">
        <f>IF($L5="見てない","",IF(VLOOKUP($B5,'データをここに貼り付けて下さい'!$A$2:$C$35,2,0)=N$2,N$1,""))</f>
      </c>
      <c r="O5">
        <f>IF($L5="見てない","",IF(VLOOKUP($B5,'データをここに貼り付けて下さい'!$A$2:$C$35,2,0)=O$2,O$1,""))</f>
      </c>
      <c r="P5">
        <f>IF($L5="見てない","",IF(VLOOKUP($B5,'データをここに貼り付けて下さい'!$A$2:$C$35,2,0)=P$2,P$1,""))</f>
      </c>
      <c r="Q5">
        <f>IF($L5="見てない","",IF(VLOOKUP($B5,'データをここに貼り付けて下さい'!$A$2:$C$35,2,0)=Q$2,Q$1,""))</f>
      </c>
      <c r="R5">
        <f t="shared" si="3"/>
        <v>37.83783783783784</v>
      </c>
      <c r="S5">
        <f t="shared" si="4"/>
      </c>
      <c r="T5">
        <f t="shared" si="5"/>
      </c>
    </row>
    <row r="6" spans="1:20" ht="13.5">
      <c r="A6">
        <v>4</v>
      </c>
      <c r="B6" t="s">
        <v>17</v>
      </c>
      <c r="C6">
        <v>8</v>
      </c>
      <c r="D6">
        <v>1</v>
      </c>
      <c r="E6">
        <v>4</v>
      </c>
      <c r="F6">
        <v>2</v>
      </c>
      <c r="G6">
        <v>1</v>
      </c>
      <c r="H6">
        <v>0</v>
      </c>
      <c r="I6">
        <f t="shared" si="0"/>
        <v>3.625</v>
      </c>
      <c r="J6">
        <f t="shared" si="1"/>
        <v>0.125</v>
      </c>
      <c r="K6">
        <f t="shared" si="2"/>
        <v>35.9375</v>
      </c>
      <c r="L6" t="str">
        <f>IF(NOT(ISERROR(VLOOKUP($B6,'データをここに貼り付けて下さい'!$A$2:$C$35,2,0))),IF(VLOOKUP($B6,'データをここに貼り付けて下さい'!$A$2:$C$35,2,0)=L$2,L$2,IF(VLOOKUP($B6,'データをここに貼り付けて下さい'!$A$2:$C$35,2,0)=L$1,L$2,"")),"見てない")</f>
        <v>見てない</v>
      </c>
      <c r="M6">
        <f>IF($L6="見てない","",IF(VLOOKUP($B6,'データをここに貼り付けて下さい'!$A$2:$C$35,2,0)=M$2,M$1,""))</f>
      </c>
      <c r="N6">
        <f>IF($L6="見てない","",IF(VLOOKUP($B6,'データをここに貼り付けて下さい'!$A$2:$C$35,2,0)=N$2,N$1,""))</f>
      </c>
      <c r="O6">
        <f>IF($L6="見てない","",IF(VLOOKUP($B6,'データをここに貼り付けて下さい'!$A$2:$C$35,2,0)=O$2,O$1,""))</f>
      </c>
      <c r="P6">
        <f>IF($L6="見てない","",IF(VLOOKUP($B6,'データをここに貼り付けて下さい'!$A$2:$C$35,2,0)=P$2,P$1,""))</f>
      </c>
      <c r="Q6">
        <f>IF($L6="見てない","",IF(VLOOKUP($B6,'データをここに貼り付けて下さい'!$A$2:$C$35,2,0)=Q$2,Q$1,""))</f>
      </c>
      <c r="R6">
        <f t="shared" si="3"/>
        <v>94.5945945945946</v>
      </c>
      <c r="S6">
        <f t="shared" si="4"/>
      </c>
      <c r="T6">
        <f t="shared" si="5"/>
      </c>
    </row>
    <row r="7" spans="1:20" ht="13.5">
      <c r="A7">
        <v>5</v>
      </c>
      <c r="B7" t="s">
        <v>18</v>
      </c>
      <c r="C7">
        <v>46</v>
      </c>
      <c r="D7">
        <v>13</v>
      </c>
      <c r="E7">
        <v>10</v>
      </c>
      <c r="F7">
        <v>13</v>
      </c>
      <c r="G7">
        <v>10</v>
      </c>
      <c r="H7">
        <v>0</v>
      </c>
      <c r="I7">
        <f t="shared" si="0"/>
        <v>3.5652173913043477</v>
      </c>
      <c r="J7">
        <f t="shared" si="1"/>
        <v>0.2826086956521739</v>
      </c>
      <c r="K7">
        <f t="shared" si="2"/>
        <v>50</v>
      </c>
      <c r="L7" t="str">
        <f>IF(NOT(ISERROR(VLOOKUP($B7,'データをここに貼り付けて下さい'!$A$2:$C$35,2,0))),IF(VLOOKUP($B7,'データをここに貼り付けて下さい'!$A$2:$C$35,2,0)=L$2,L$2,IF(VLOOKUP($B7,'データをここに貼り付けて下さい'!$A$2:$C$35,2,0)=L$1,L$2,"")),"見てない")</f>
        <v>見てない</v>
      </c>
      <c r="M7">
        <f>IF($L7="見てない","",IF(VLOOKUP($B7,'データをここに貼り付けて下さい'!$A$2:$C$35,2,0)=M$2,M$1,""))</f>
      </c>
      <c r="N7">
        <f>IF($L7="見てない","",IF(VLOOKUP($B7,'データをここに貼り付けて下さい'!$A$2:$C$35,2,0)=N$2,N$1,""))</f>
      </c>
      <c r="O7">
        <f>IF($L7="見てない","",IF(VLOOKUP($B7,'データをここに貼り付けて下さい'!$A$2:$C$35,2,0)=O$2,O$1,""))</f>
      </c>
      <c r="P7">
        <f>IF($L7="見てない","",IF(VLOOKUP($B7,'データをここに貼り付けて下さい'!$A$2:$C$35,2,0)=P$2,P$1,""))</f>
      </c>
      <c r="Q7">
        <f>IF($L7="見てない","",IF(VLOOKUP($B7,'データをここに貼り付けて下さい'!$A$2:$C$35,2,0)=Q$2,Q$1,""))</f>
      </c>
      <c r="R7">
        <f t="shared" si="3"/>
        <v>68.91891891891892</v>
      </c>
      <c r="S7">
        <f t="shared" si="4"/>
      </c>
      <c r="T7">
        <f t="shared" si="5"/>
      </c>
    </row>
    <row r="8" spans="1:20" ht="13.5">
      <c r="A8">
        <v>6</v>
      </c>
      <c r="B8" t="s">
        <v>19</v>
      </c>
      <c r="C8">
        <v>34</v>
      </c>
      <c r="D8">
        <v>5</v>
      </c>
      <c r="E8">
        <v>12</v>
      </c>
      <c r="F8">
        <v>13</v>
      </c>
      <c r="G8">
        <v>4</v>
      </c>
      <c r="H8">
        <v>0</v>
      </c>
      <c r="I8">
        <f t="shared" si="0"/>
        <v>3.5294117647058822</v>
      </c>
      <c r="J8">
        <f t="shared" si="1"/>
        <v>0.14705882352941177</v>
      </c>
      <c r="K8">
        <f t="shared" si="2"/>
        <v>38.23529411764706</v>
      </c>
      <c r="L8" t="str">
        <f>IF(NOT(ISERROR(VLOOKUP($B8,'データをここに貼り付けて下さい'!$A$2:$C$35,2,0))),IF(VLOOKUP($B8,'データをここに貼り付けて下さい'!$A$2:$C$35,2,0)=L$2,L$2,IF(VLOOKUP($B8,'データをここに貼り付けて下さい'!$A$2:$C$35,2,0)=L$1,L$2,"")),"見てない")</f>
        <v>見てない</v>
      </c>
      <c r="M8">
        <f>IF($L8="見てない","",IF(VLOOKUP($B8,'データをここに貼り付けて下さい'!$A$2:$C$35,2,0)=M$2,M$1,""))</f>
      </c>
      <c r="N8">
        <f>IF($L8="見てない","",IF(VLOOKUP($B8,'データをここに貼り付けて下さい'!$A$2:$C$35,2,0)=N$2,N$1,""))</f>
      </c>
      <c r="O8">
        <f>IF($L8="見てない","",IF(VLOOKUP($B8,'データをここに貼り付けて下さい'!$A$2:$C$35,2,0)=O$2,O$1,""))</f>
      </c>
      <c r="P8">
        <f>IF($L8="見てない","",IF(VLOOKUP($B8,'データをここに貼り付けて下さい'!$A$2:$C$35,2,0)=P$2,P$1,""))</f>
      </c>
      <c r="Q8">
        <f>IF($L8="見てない","",IF(VLOOKUP($B8,'データをここに貼り付けて下さい'!$A$2:$C$35,2,0)=Q$2,Q$1,""))</f>
      </c>
      <c r="R8">
        <f t="shared" si="3"/>
        <v>77.02702702702703</v>
      </c>
      <c r="S8">
        <f t="shared" si="4"/>
      </c>
      <c r="T8">
        <f t="shared" si="5"/>
      </c>
    </row>
    <row r="9" spans="1:20" ht="13.5">
      <c r="A9">
        <v>7</v>
      </c>
      <c r="B9" t="s">
        <v>20</v>
      </c>
      <c r="C9">
        <v>74</v>
      </c>
      <c r="D9">
        <v>16</v>
      </c>
      <c r="E9">
        <v>24</v>
      </c>
      <c r="F9">
        <v>19</v>
      </c>
      <c r="G9">
        <v>12</v>
      </c>
      <c r="H9">
        <v>3</v>
      </c>
      <c r="I9">
        <f t="shared" si="0"/>
        <v>3.5135135135135136</v>
      </c>
      <c r="J9">
        <f t="shared" si="1"/>
        <v>0.21621621621621623</v>
      </c>
      <c r="K9">
        <f t="shared" si="2"/>
        <v>47.918188458729</v>
      </c>
      <c r="L9" t="str">
        <f>IF(NOT(ISERROR(VLOOKUP($B9,'データをここに貼り付けて下さい'!$A$2:$C$35,2,0))),IF(VLOOKUP($B9,'データをここに貼り付けて下さい'!$A$2:$C$35,2,0)=L$2,L$2,IF(VLOOKUP($B9,'データをここに貼り付けて下さい'!$A$2:$C$35,2,0)=L$1,L$2,"")),"見てない")</f>
        <v>見てない</v>
      </c>
      <c r="M9">
        <f>IF($L9="見てない","",IF(VLOOKUP($B9,'データをここに貼り付けて下さい'!$A$2:$C$35,2,0)=M$2,M$1,""))</f>
      </c>
      <c r="N9">
        <f>IF($L9="見てない","",IF(VLOOKUP($B9,'データをここに貼り付けて下さい'!$A$2:$C$35,2,0)=N$2,N$1,""))</f>
      </c>
      <c r="O9">
        <f>IF($L9="見てない","",IF(VLOOKUP($B9,'データをここに貼り付けて下さい'!$A$2:$C$35,2,0)=O$2,O$1,""))</f>
      </c>
      <c r="P9">
        <f>IF($L9="見てない","",IF(VLOOKUP($B9,'データをここに貼り付けて下さい'!$A$2:$C$35,2,0)=P$2,P$1,""))</f>
      </c>
      <c r="Q9">
        <f>IF($L9="見てない","",IF(VLOOKUP($B9,'データをここに貼り付けて下さい'!$A$2:$C$35,2,0)=Q$2,Q$1,""))</f>
      </c>
      <c r="R9">
        <f t="shared" si="3"/>
        <v>50</v>
      </c>
      <c r="S9">
        <f t="shared" si="4"/>
      </c>
      <c r="T9">
        <f t="shared" si="5"/>
      </c>
    </row>
    <row r="10" spans="1:20" ht="13.5">
      <c r="A10">
        <v>8</v>
      </c>
      <c r="B10" t="s">
        <v>21</v>
      </c>
      <c r="C10">
        <v>34</v>
      </c>
      <c r="D10">
        <v>5</v>
      </c>
      <c r="E10">
        <v>11</v>
      </c>
      <c r="F10">
        <v>12</v>
      </c>
      <c r="G10">
        <v>6</v>
      </c>
      <c r="H10">
        <v>0</v>
      </c>
      <c r="I10">
        <f t="shared" si="0"/>
        <v>3.4411764705882355</v>
      </c>
      <c r="J10">
        <f t="shared" si="1"/>
        <v>0.14705882352941177</v>
      </c>
      <c r="K10">
        <f t="shared" si="2"/>
        <v>41.00346020761245</v>
      </c>
      <c r="L10" t="str">
        <f>IF(NOT(ISERROR(VLOOKUP($B10,'データをここに貼り付けて下さい'!$A$2:$C$35,2,0))),IF(VLOOKUP($B10,'データをここに貼り付けて下さい'!$A$2:$C$35,2,0)=L$2,L$2,IF(VLOOKUP($B10,'データをここに貼り付けて下さい'!$A$2:$C$35,2,0)=L$1,L$2,"")),"見てない")</f>
        <v>見てない</v>
      </c>
      <c r="M10">
        <f>IF($L10="見てない","",IF(VLOOKUP($B10,'データをここに貼り付けて下さい'!$A$2:$C$35,2,0)=M$2,M$1,""))</f>
      </c>
      <c r="N10">
        <f>IF($L10="見てない","",IF(VLOOKUP($B10,'データをここに貼り付けて下さい'!$A$2:$C$35,2,0)=N$2,N$1,""))</f>
      </c>
      <c r="O10">
        <f>IF($L10="見てない","",IF(VLOOKUP($B10,'データをここに貼り付けて下さい'!$A$2:$C$35,2,0)=O$2,O$1,""))</f>
      </c>
      <c r="P10">
        <f>IF($L10="見てない","",IF(VLOOKUP($B10,'データをここに貼り付けて下さい'!$A$2:$C$35,2,0)=P$2,P$1,""))</f>
      </c>
      <c r="Q10">
        <f>IF($L10="見てない","",IF(VLOOKUP($B10,'データをここに貼り付けて下さい'!$A$2:$C$35,2,0)=Q$2,Q$1,""))</f>
      </c>
      <c r="R10">
        <f t="shared" si="3"/>
        <v>77.02702702702703</v>
      </c>
      <c r="S10">
        <f t="shared" si="4"/>
      </c>
      <c r="T10">
        <f t="shared" si="5"/>
      </c>
    </row>
    <row r="11" spans="1:20" ht="13.5">
      <c r="A11">
        <v>9</v>
      </c>
      <c r="B11" t="s">
        <v>22</v>
      </c>
      <c r="C11">
        <v>11</v>
      </c>
      <c r="D11">
        <v>0</v>
      </c>
      <c r="E11">
        <v>4</v>
      </c>
      <c r="F11">
        <v>7</v>
      </c>
      <c r="G11">
        <v>0</v>
      </c>
      <c r="H11">
        <v>0</v>
      </c>
      <c r="I11">
        <f t="shared" si="0"/>
        <v>3.3636363636363638</v>
      </c>
      <c r="J11">
        <f t="shared" si="1"/>
        <v>0</v>
      </c>
      <c r="K11">
        <f t="shared" si="2"/>
        <v>23.1404958677686</v>
      </c>
      <c r="L11" t="str">
        <f>IF(NOT(ISERROR(VLOOKUP($B11,'データをここに貼り付けて下さい'!$A$2:$C$35,2,0))),IF(VLOOKUP($B11,'データをここに貼り付けて下さい'!$A$2:$C$35,2,0)=L$2,L$2,IF(VLOOKUP($B11,'データをここに貼り付けて下さい'!$A$2:$C$35,2,0)=L$1,L$2,"")),"見てない")</f>
        <v>見てない</v>
      </c>
      <c r="M11">
        <f>IF($L11="見てない","",IF(VLOOKUP($B11,'データをここに貼り付けて下さい'!$A$2:$C$35,2,0)=M$2,M$1,""))</f>
      </c>
      <c r="N11">
        <f>IF($L11="見てない","",IF(VLOOKUP($B11,'データをここに貼り付けて下さい'!$A$2:$C$35,2,0)=N$2,N$1,""))</f>
      </c>
      <c r="O11">
        <f>IF($L11="見てない","",IF(VLOOKUP($B11,'データをここに貼り付けて下さい'!$A$2:$C$35,2,0)=O$2,O$1,""))</f>
      </c>
      <c r="P11">
        <f>IF($L11="見てない","",IF(VLOOKUP($B11,'データをここに貼り付けて下さい'!$A$2:$C$35,2,0)=P$2,P$1,""))</f>
      </c>
      <c r="Q11">
        <f>IF($L11="見てない","",IF(VLOOKUP($B11,'データをここに貼り付けて下さい'!$A$2:$C$35,2,0)=Q$2,Q$1,""))</f>
      </c>
      <c r="R11">
        <f t="shared" si="3"/>
        <v>92.56756756756756</v>
      </c>
      <c r="S11">
        <f t="shared" si="4"/>
      </c>
      <c r="T11">
        <f t="shared" si="5"/>
      </c>
    </row>
    <row r="12" spans="1:20" ht="13.5">
      <c r="A12">
        <v>10</v>
      </c>
      <c r="B12" t="s">
        <v>23</v>
      </c>
      <c r="C12">
        <v>19</v>
      </c>
      <c r="D12">
        <v>5</v>
      </c>
      <c r="E12">
        <v>2</v>
      </c>
      <c r="F12">
        <v>7</v>
      </c>
      <c r="G12">
        <v>4</v>
      </c>
      <c r="H12">
        <v>1</v>
      </c>
      <c r="I12">
        <f t="shared" si="0"/>
        <v>3.3157894736842106</v>
      </c>
      <c r="J12">
        <f t="shared" si="1"/>
        <v>0.2631578947368421</v>
      </c>
      <c r="K12">
        <f t="shared" si="2"/>
        <v>51.52354570637117</v>
      </c>
      <c r="L12" t="str">
        <f>IF(NOT(ISERROR(VLOOKUP($B12,'データをここに貼り付けて下さい'!$A$2:$C$35,2,0))),IF(VLOOKUP($B12,'データをここに貼り付けて下さい'!$A$2:$C$35,2,0)=L$2,L$2,IF(VLOOKUP($B12,'データをここに貼り付けて下さい'!$A$2:$C$35,2,0)=L$1,L$2,"")),"見てない")</f>
        <v>見てない</v>
      </c>
      <c r="M12">
        <f>IF($L12="見てない","",IF(VLOOKUP($B12,'データをここに貼り付けて下さい'!$A$2:$C$35,2,0)=M$2,M$1,""))</f>
      </c>
      <c r="N12">
        <f>IF($L12="見てない","",IF(VLOOKUP($B12,'データをここに貼り付けて下さい'!$A$2:$C$35,2,0)=N$2,N$1,""))</f>
      </c>
      <c r="O12">
        <f>IF($L12="見てない","",IF(VLOOKUP($B12,'データをここに貼り付けて下さい'!$A$2:$C$35,2,0)=O$2,O$1,""))</f>
      </c>
      <c r="P12">
        <f>IF($L12="見てない","",IF(VLOOKUP($B12,'データをここに貼り付けて下さい'!$A$2:$C$35,2,0)=P$2,P$1,""))</f>
      </c>
      <c r="Q12">
        <f>IF($L12="見てない","",IF(VLOOKUP($B12,'データをここに貼り付けて下さい'!$A$2:$C$35,2,0)=Q$2,Q$1,""))</f>
      </c>
      <c r="R12">
        <f t="shared" si="3"/>
        <v>87.16216216216216</v>
      </c>
      <c r="S12">
        <f t="shared" si="4"/>
      </c>
      <c r="T12">
        <f t="shared" si="5"/>
      </c>
    </row>
    <row r="13" spans="1:20" ht="13.5">
      <c r="A13">
        <v>11</v>
      </c>
      <c r="B13" t="s">
        <v>24</v>
      </c>
      <c r="C13">
        <v>16</v>
      </c>
      <c r="D13">
        <v>1</v>
      </c>
      <c r="E13">
        <v>4</v>
      </c>
      <c r="F13">
        <v>8</v>
      </c>
      <c r="G13">
        <v>3</v>
      </c>
      <c r="H13">
        <v>0</v>
      </c>
      <c r="I13">
        <f t="shared" si="0"/>
        <v>3.1875</v>
      </c>
      <c r="J13">
        <f t="shared" si="1"/>
        <v>0.0625</v>
      </c>
      <c r="K13">
        <f t="shared" si="2"/>
        <v>31.640625</v>
      </c>
      <c r="L13" t="str">
        <f>IF(NOT(ISERROR(VLOOKUP($B13,'データをここに貼り付けて下さい'!$A$2:$C$35,2,0))),IF(VLOOKUP($B13,'データをここに貼り付けて下さい'!$A$2:$C$35,2,0)=L$2,L$2,IF(VLOOKUP($B13,'データをここに貼り付けて下さい'!$A$2:$C$35,2,0)=L$1,L$2,"")),"見てない")</f>
        <v>見てない</v>
      </c>
      <c r="M13">
        <f>IF($L13="見てない","",IF(VLOOKUP($B13,'データをここに貼り付けて下さい'!$A$2:$C$35,2,0)=M$2,M$1,""))</f>
      </c>
      <c r="N13">
        <f>IF($L13="見てない","",IF(VLOOKUP($B13,'データをここに貼り付けて下さい'!$A$2:$C$35,2,0)=N$2,N$1,""))</f>
      </c>
      <c r="O13">
        <f>IF($L13="見てない","",IF(VLOOKUP($B13,'データをここに貼り付けて下さい'!$A$2:$C$35,2,0)=O$2,O$1,""))</f>
      </c>
      <c r="P13">
        <f>IF($L13="見てない","",IF(VLOOKUP($B13,'データをここに貼り付けて下さい'!$A$2:$C$35,2,0)=P$2,P$1,""))</f>
      </c>
      <c r="Q13">
        <f>IF($L13="見てない","",IF(VLOOKUP($B13,'データをここに貼り付けて下さい'!$A$2:$C$35,2,0)=Q$2,Q$1,""))</f>
      </c>
      <c r="R13">
        <f t="shared" si="3"/>
        <v>89.1891891891892</v>
      </c>
      <c r="S13">
        <f t="shared" si="4"/>
      </c>
      <c r="T13">
        <f t="shared" si="5"/>
      </c>
    </row>
    <row r="14" spans="1:20" ht="13.5">
      <c r="A14">
        <v>12</v>
      </c>
      <c r="B14" t="s">
        <v>25</v>
      </c>
      <c r="C14">
        <v>83</v>
      </c>
      <c r="D14">
        <v>5</v>
      </c>
      <c r="E14">
        <v>18</v>
      </c>
      <c r="F14">
        <v>41</v>
      </c>
      <c r="G14">
        <v>15</v>
      </c>
      <c r="H14">
        <v>4</v>
      </c>
      <c r="I14">
        <f t="shared" si="0"/>
        <v>3.0602409638554215</v>
      </c>
      <c r="J14">
        <f t="shared" si="1"/>
        <v>0.060240963855421686</v>
      </c>
      <c r="K14">
        <f t="shared" si="2"/>
        <v>32.06561184497024</v>
      </c>
      <c r="L14" t="str">
        <f>IF(NOT(ISERROR(VLOOKUP($B14,'データをここに貼り付けて下さい'!$A$2:$C$35,2,0))),IF(VLOOKUP($B14,'データをここに貼り付けて下さい'!$A$2:$C$35,2,0)=L$2,L$2,IF(VLOOKUP($B14,'データをここに貼り付けて下さい'!$A$2:$C$35,2,0)=L$1,L$2,"")),"見てない")</f>
        <v>見てない</v>
      </c>
      <c r="M14">
        <f>IF($L14="見てない","",IF(VLOOKUP($B14,'データをここに貼り付けて下さい'!$A$2:$C$35,2,0)=M$2,M$1,""))</f>
      </c>
      <c r="N14">
        <f>IF($L14="見てない","",IF(VLOOKUP($B14,'データをここに貼り付けて下さい'!$A$2:$C$35,2,0)=N$2,N$1,""))</f>
      </c>
      <c r="O14">
        <f>IF($L14="見てない","",IF(VLOOKUP($B14,'データをここに貼り付けて下さい'!$A$2:$C$35,2,0)=O$2,O$1,""))</f>
      </c>
      <c r="P14">
        <f>IF($L14="見てない","",IF(VLOOKUP($B14,'データをここに貼り付けて下さい'!$A$2:$C$35,2,0)=P$2,P$1,""))</f>
      </c>
      <c r="Q14">
        <f>IF($L14="見てない","",IF(VLOOKUP($B14,'データをここに貼り付けて下さい'!$A$2:$C$35,2,0)=Q$2,Q$1,""))</f>
      </c>
      <c r="R14">
        <f t="shared" si="3"/>
        <v>43.91891891891892</v>
      </c>
      <c r="S14">
        <f t="shared" si="4"/>
      </c>
      <c r="T14">
        <f t="shared" si="5"/>
      </c>
    </row>
    <row r="15" spans="1:20" ht="13.5">
      <c r="A15">
        <v>13</v>
      </c>
      <c r="B15" t="s">
        <v>26</v>
      </c>
      <c r="C15">
        <v>60</v>
      </c>
      <c r="D15">
        <v>7</v>
      </c>
      <c r="E15">
        <v>12</v>
      </c>
      <c r="F15">
        <v>20</v>
      </c>
      <c r="G15">
        <v>19</v>
      </c>
      <c r="H15">
        <v>2</v>
      </c>
      <c r="I15">
        <f t="shared" si="0"/>
        <v>3.05</v>
      </c>
      <c r="J15">
        <f t="shared" si="1"/>
        <v>0.11666666666666667</v>
      </c>
      <c r="K15">
        <f t="shared" si="2"/>
        <v>41.75</v>
      </c>
      <c r="L15" t="str">
        <f>IF(NOT(ISERROR(VLOOKUP($B15,'データをここに貼り付けて下さい'!$A$2:$C$35,2,0))),IF(VLOOKUP($B15,'データをここに貼り付けて下さい'!$A$2:$C$35,2,0)=L$2,L$2,IF(VLOOKUP($B15,'データをここに貼り付けて下さい'!$A$2:$C$35,2,0)=L$1,L$2,"")),"見てない")</f>
        <v>見てない</v>
      </c>
      <c r="M15">
        <f>IF($L15="見てない","",IF(VLOOKUP($B15,'データをここに貼り付けて下さい'!$A$2:$C$35,2,0)=M$2,M$1,""))</f>
      </c>
      <c r="N15">
        <f>IF($L15="見てない","",IF(VLOOKUP($B15,'データをここに貼り付けて下さい'!$A$2:$C$35,2,0)=N$2,N$1,""))</f>
      </c>
      <c r="O15">
        <f>IF($L15="見てない","",IF(VLOOKUP($B15,'データをここに貼り付けて下さい'!$A$2:$C$35,2,0)=O$2,O$1,""))</f>
      </c>
      <c r="P15">
        <f>IF($L15="見てない","",IF(VLOOKUP($B15,'データをここに貼り付けて下さい'!$A$2:$C$35,2,0)=P$2,P$1,""))</f>
      </c>
      <c r="Q15">
        <f>IF($L15="見てない","",IF(VLOOKUP($B15,'データをここに貼り付けて下さい'!$A$2:$C$35,2,0)=Q$2,Q$1,""))</f>
      </c>
      <c r="R15">
        <f t="shared" si="3"/>
        <v>59.45945945945946</v>
      </c>
      <c r="S15">
        <f t="shared" si="4"/>
      </c>
      <c r="T15">
        <f t="shared" si="5"/>
      </c>
    </row>
    <row r="16" spans="1:20" ht="13.5">
      <c r="A16">
        <v>14</v>
      </c>
      <c r="B16" t="s">
        <v>27</v>
      </c>
      <c r="C16">
        <v>60</v>
      </c>
      <c r="D16">
        <v>8</v>
      </c>
      <c r="E16">
        <v>10</v>
      </c>
      <c r="F16">
        <v>22</v>
      </c>
      <c r="G16">
        <v>16</v>
      </c>
      <c r="H16">
        <v>4</v>
      </c>
      <c r="I16">
        <f t="shared" si="0"/>
        <v>3.033333333333333</v>
      </c>
      <c r="J16">
        <f t="shared" si="1"/>
        <v>0.13333333333333333</v>
      </c>
      <c r="K16">
        <f t="shared" si="2"/>
        <v>42.333333333333336</v>
      </c>
      <c r="L16" t="str">
        <f>IF(NOT(ISERROR(VLOOKUP($B16,'データをここに貼り付けて下さい'!$A$2:$C$35,2,0))),IF(VLOOKUP($B16,'データをここに貼り付けて下さい'!$A$2:$C$35,2,0)=L$2,L$2,IF(VLOOKUP($B16,'データをここに貼り付けて下さい'!$A$2:$C$35,2,0)=L$1,L$2,"")),"見てない")</f>
        <v>見てない</v>
      </c>
      <c r="M16">
        <f>IF($L16="見てない","",IF(VLOOKUP($B16,'データをここに貼り付けて下さい'!$A$2:$C$35,2,0)=M$2,M$1,""))</f>
      </c>
      <c r="N16">
        <f>IF($L16="見てない","",IF(VLOOKUP($B16,'データをここに貼り付けて下さい'!$A$2:$C$35,2,0)=N$2,N$1,""))</f>
      </c>
      <c r="O16">
        <f>IF($L16="見てない","",IF(VLOOKUP($B16,'データをここに貼り付けて下さい'!$A$2:$C$35,2,0)=O$2,O$1,""))</f>
      </c>
      <c r="P16">
        <f>IF($L16="見てない","",IF(VLOOKUP($B16,'データをここに貼り付けて下さい'!$A$2:$C$35,2,0)=P$2,P$1,""))</f>
      </c>
      <c r="Q16">
        <f>IF($L16="見てない","",IF(VLOOKUP($B16,'データをここに貼り付けて下さい'!$A$2:$C$35,2,0)=Q$2,Q$1,""))</f>
      </c>
      <c r="R16">
        <f t="shared" si="3"/>
        <v>59.45945945945946</v>
      </c>
      <c r="S16">
        <f t="shared" si="4"/>
      </c>
      <c r="T16">
        <f t="shared" si="5"/>
      </c>
    </row>
    <row r="17" spans="1:20" ht="13.5">
      <c r="A17">
        <v>15</v>
      </c>
      <c r="B17" t="s">
        <v>28</v>
      </c>
      <c r="C17">
        <v>31</v>
      </c>
      <c r="D17">
        <v>3</v>
      </c>
      <c r="E17">
        <v>6</v>
      </c>
      <c r="F17">
        <v>13</v>
      </c>
      <c r="G17">
        <v>7</v>
      </c>
      <c r="H17">
        <v>2</v>
      </c>
      <c r="I17">
        <f t="shared" si="0"/>
        <v>3.032258064516129</v>
      </c>
      <c r="J17">
        <f t="shared" si="1"/>
        <v>0.0967741935483871</v>
      </c>
      <c r="K17">
        <f t="shared" si="2"/>
        <v>37.77315296566077</v>
      </c>
      <c r="L17" t="str">
        <f>IF(NOT(ISERROR(VLOOKUP($B17,'データをここに貼り付けて下さい'!$A$2:$C$35,2,0))),IF(VLOOKUP($B17,'データをここに貼り付けて下さい'!$A$2:$C$35,2,0)=L$2,L$2,IF(VLOOKUP($B17,'データをここに貼り付けて下さい'!$A$2:$C$35,2,0)=L$1,L$2,"")),"見てない")</f>
        <v>見てない</v>
      </c>
      <c r="M17">
        <f>IF($L17="見てない","",IF(VLOOKUP($B17,'データをここに貼り付けて下さい'!$A$2:$C$35,2,0)=M$2,M$1,""))</f>
      </c>
      <c r="N17">
        <f>IF($L17="見てない","",IF(VLOOKUP($B17,'データをここに貼り付けて下さい'!$A$2:$C$35,2,0)=N$2,N$1,""))</f>
      </c>
      <c r="O17">
        <f>IF($L17="見てない","",IF(VLOOKUP($B17,'データをここに貼り付けて下さい'!$A$2:$C$35,2,0)=O$2,O$1,""))</f>
      </c>
      <c r="P17">
        <f>IF($L17="見てない","",IF(VLOOKUP($B17,'データをここに貼り付けて下さい'!$A$2:$C$35,2,0)=P$2,P$1,""))</f>
      </c>
      <c r="Q17">
        <f>IF($L17="見てない","",IF(VLOOKUP($B17,'データをここに貼り付けて下さい'!$A$2:$C$35,2,0)=Q$2,Q$1,""))</f>
      </c>
      <c r="R17">
        <f t="shared" si="3"/>
        <v>79.05405405405405</v>
      </c>
      <c r="S17">
        <f t="shared" si="4"/>
      </c>
      <c r="T17">
        <f t="shared" si="5"/>
      </c>
    </row>
    <row r="18" spans="1:20" ht="13.5">
      <c r="A18">
        <v>16</v>
      </c>
      <c r="B18" t="s">
        <v>29</v>
      </c>
      <c r="C18">
        <v>10</v>
      </c>
      <c r="D18">
        <v>0</v>
      </c>
      <c r="E18">
        <v>1</v>
      </c>
      <c r="F18">
        <v>6</v>
      </c>
      <c r="G18">
        <v>3</v>
      </c>
      <c r="H18">
        <v>0</v>
      </c>
      <c r="I18">
        <f t="shared" si="0"/>
        <v>2.8</v>
      </c>
      <c r="J18">
        <f t="shared" si="1"/>
        <v>0</v>
      </c>
      <c r="K18">
        <f t="shared" si="2"/>
        <v>24.000000000000007</v>
      </c>
      <c r="L18" t="str">
        <f>IF(NOT(ISERROR(VLOOKUP($B18,'データをここに貼り付けて下さい'!$A$2:$C$35,2,0))),IF(VLOOKUP($B18,'データをここに貼り付けて下さい'!$A$2:$C$35,2,0)=L$2,L$2,IF(VLOOKUP($B18,'データをここに貼り付けて下さい'!$A$2:$C$35,2,0)=L$1,L$2,"")),"見てない")</f>
        <v>見てない</v>
      </c>
      <c r="M18">
        <f>IF($L18="見てない","",IF(VLOOKUP($B18,'データをここに貼り付けて下さい'!$A$2:$C$35,2,0)=M$2,M$1,""))</f>
      </c>
      <c r="N18">
        <f>IF($L18="見てない","",IF(VLOOKUP($B18,'データをここに貼り付けて下さい'!$A$2:$C$35,2,0)=N$2,N$1,""))</f>
      </c>
      <c r="O18">
        <f>IF($L18="見てない","",IF(VLOOKUP($B18,'データをここに貼り付けて下さい'!$A$2:$C$35,2,0)=O$2,O$1,""))</f>
      </c>
      <c r="P18">
        <f>IF($L18="見てない","",IF(VLOOKUP($B18,'データをここに貼り付けて下さい'!$A$2:$C$35,2,0)=P$2,P$1,""))</f>
      </c>
      <c r="Q18">
        <f>IF($L18="見てない","",IF(VLOOKUP($B18,'データをここに貼り付けて下さい'!$A$2:$C$35,2,0)=Q$2,Q$1,""))</f>
      </c>
      <c r="R18">
        <f t="shared" si="3"/>
        <v>93.24324324324324</v>
      </c>
      <c r="S18">
        <f t="shared" si="4"/>
      </c>
      <c r="T18">
        <f t="shared" si="5"/>
      </c>
    </row>
    <row r="19" spans="1:20" ht="13.5">
      <c r="A19">
        <v>17</v>
      </c>
      <c r="B19" t="s">
        <v>30</v>
      </c>
      <c r="C19">
        <v>79</v>
      </c>
      <c r="D19">
        <v>8</v>
      </c>
      <c r="E19">
        <v>14</v>
      </c>
      <c r="F19">
        <v>19</v>
      </c>
      <c r="G19">
        <v>27</v>
      </c>
      <c r="H19">
        <v>11</v>
      </c>
      <c r="I19">
        <f t="shared" si="0"/>
        <v>2.759493670886076</v>
      </c>
      <c r="J19">
        <f t="shared" si="1"/>
        <v>0.10126582278481013</v>
      </c>
      <c r="K19">
        <f t="shared" si="2"/>
        <v>50.45665758692517</v>
      </c>
      <c r="L19" t="str">
        <f>IF(NOT(ISERROR(VLOOKUP($B19,'データをここに貼り付けて下さい'!$A$2:$C$35,2,0))),IF(VLOOKUP($B19,'データをここに貼り付けて下さい'!$A$2:$C$35,2,0)=L$2,L$2,IF(VLOOKUP($B19,'データをここに貼り付けて下さい'!$A$2:$C$35,2,0)=L$1,L$2,"")),"見てない")</f>
        <v>見てない</v>
      </c>
      <c r="M19">
        <f>IF($L19="見てない","",IF(VLOOKUP($B19,'データをここに貼り付けて下さい'!$A$2:$C$35,2,0)=M$2,M$1,""))</f>
      </c>
      <c r="N19">
        <f>IF($L19="見てない","",IF(VLOOKUP($B19,'データをここに貼り付けて下さい'!$A$2:$C$35,2,0)=N$2,N$1,""))</f>
      </c>
      <c r="O19">
        <f>IF($L19="見てない","",IF(VLOOKUP($B19,'データをここに貼り付けて下さい'!$A$2:$C$35,2,0)=O$2,O$1,""))</f>
      </c>
      <c r="P19">
        <f>IF($L19="見てない","",IF(VLOOKUP($B19,'データをここに貼り付けて下さい'!$A$2:$C$35,2,0)=P$2,P$1,""))</f>
      </c>
      <c r="Q19">
        <f>IF($L19="見てない","",IF(VLOOKUP($B19,'データをここに貼り付けて下さい'!$A$2:$C$35,2,0)=Q$2,Q$1,""))</f>
      </c>
      <c r="R19">
        <f t="shared" si="3"/>
        <v>46.62162162162162</v>
      </c>
      <c r="S19">
        <f t="shared" si="4"/>
      </c>
      <c r="T19">
        <f t="shared" si="5"/>
      </c>
    </row>
    <row r="20" spans="1:20" ht="13.5">
      <c r="A20">
        <v>18</v>
      </c>
      <c r="B20" t="s">
        <v>31</v>
      </c>
      <c r="C20">
        <v>13</v>
      </c>
      <c r="D20">
        <v>1</v>
      </c>
      <c r="E20">
        <v>3</v>
      </c>
      <c r="F20">
        <v>1</v>
      </c>
      <c r="G20">
        <v>7</v>
      </c>
      <c r="H20">
        <v>1</v>
      </c>
      <c r="I20">
        <f t="shared" si="0"/>
        <v>2.6923076923076925</v>
      </c>
      <c r="J20">
        <f t="shared" si="1"/>
        <v>0.07692307692307693</v>
      </c>
      <c r="K20">
        <f t="shared" si="2"/>
        <v>50.29585798816568</v>
      </c>
      <c r="L20" t="str">
        <f>IF(NOT(ISERROR(VLOOKUP($B20,'データをここに貼り付けて下さい'!$A$2:$C$35,2,0))),IF(VLOOKUP($B20,'データをここに貼り付けて下さい'!$A$2:$C$35,2,0)=L$2,L$2,IF(VLOOKUP($B20,'データをここに貼り付けて下さい'!$A$2:$C$35,2,0)=L$1,L$2,"")),"見てない")</f>
        <v>見てない</v>
      </c>
      <c r="M20">
        <f>IF($L20="見てない","",IF(VLOOKUP($B20,'データをここに貼り付けて下さい'!$A$2:$C$35,2,0)=M$2,M$1,""))</f>
      </c>
      <c r="N20">
        <f>IF($L20="見てない","",IF(VLOOKUP($B20,'データをここに貼り付けて下さい'!$A$2:$C$35,2,0)=N$2,N$1,""))</f>
      </c>
      <c r="O20">
        <f>IF($L20="見てない","",IF(VLOOKUP($B20,'データをここに貼り付けて下さい'!$A$2:$C$35,2,0)=O$2,O$1,""))</f>
      </c>
      <c r="P20">
        <f>IF($L20="見てない","",IF(VLOOKUP($B20,'データをここに貼り付けて下さい'!$A$2:$C$35,2,0)=P$2,P$1,""))</f>
      </c>
      <c r="Q20">
        <f>IF($L20="見てない","",IF(VLOOKUP($B20,'データをここに貼り付けて下さい'!$A$2:$C$35,2,0)=Q$2,Q$1,""))</f>
      </c>
      <c r="R20">
        <f t="shared" si="3"/>
        <v>91.21621621621621</v>
      </c>
      <c r="S20">
        <f t="shared" si="4"/>
      </c>
      <c r="T20">
        <f t="shared" si="5"/>
      </c>
    </row>
    <row r="21" spans="1:20" ht="13.5">
      <c r="A21">
        <v>19</v>
      </c>
      <c r="B21" t="s">
        <v>32</v>
      </c>
      <c r="C21">
        <v>25</v>
      </c>
      <c r="D21">
        <v>0</v>
      </c>
      <c r="E21">
        <v>4</v>
      </c>
      <c r="F21">
        <v>9</v>
      </c>
      <c r="G21">
        <v>12</v>
      </c>
      <c r="H21">
        <v>0</v>
      </c>
      <c r="I21">
        <f t="shared" si="0"/>
        <v>2.68</v>
      </c>
      <c r="J21">
        <f t="shared" si="1"/>
        <v>0</v>
      </c>
      <c r="K21">
        <f t="shared" si="2"/>
        <v>32.64</v>
      </c>
      <c r="L21" t="str">
        <f>IF(NOT(ISERROR(VLOOKUP($B21,'データをここに貼り付けて下さい'!$A$2:$C$35,2,0))),IF(VLOOKUP($B21,'データをここに貼り付けて下さい'!$A$2:$C$35,2,0)=L$2,L$2,IF(VLOOKUP($B21,'データをここに貼り付けて下さい'!$A$2:$C$35,2,0)=L$1,L$2,"")),"見てない")</f>
        <v>見てない</v>
      </c>
      <c r="M21">
        <f>IF($L21="見てない","",IF(VLOOKUP($B21,'データをここに貼り付けて下さい'!$A$2:$C$35,2,0)=M$2,M$1,""))</f>
      </c>
      <c r="N21">
        <f>IF($L21="見てない","",IF(VLOOKUP($B21,'データをここに貼り付けて下さい'!$A$2:$C$35,2,0)=N$2,N$1,""))</f>
      </c>
      <c r="O21">
        <f>IF($L21="見てない","",IF(VLOOKUP($B21,'データをここに貼り付けて下さい'!$A$2:$C$35,2,0)=O$2,O$1,""))</f>
      </c>
      <c r="P21">
        <f>IF($L21="見てない","",IF(VLOOKUP($B21,'データをここに貼り付けて下さい'!$A$2:$C$35,2,0)=P$2,P$1,""))</f>
      </c>
      <c r="Q21">
        <f>IF($L21="見てない","",IF(VLOOKUP($B21,'データをここに貼り付けて下さい'!$A$2:$C$35,2,0)=Q$2,Q$1,""))</f>
      </c>
      <c r="R21">
        <f t="shared" si="3"/>
        <v>83.10810810810811</v>
      </c>
      <c r="S21">
        <f t="shared" si="4"/>
      </c>
      <c r="T21">
        <f t="shared" si="5"/>
      </c>
    </row>
    <row r="22" spans="1:20" ht="13.5">
      <c r="A22">
        <v>20</v>
      </c>
      <c r="B22" t="s">
        <v>33</v>
      </c>
      <c r="C22">
        <v>88</v>
      </c>
      <c r="D22">
        <v>3</v>
      </c>
      <c r="E22">
        <v>12</v>
      </c>
      <c r="F22">
        <v>34</v>
      </c>
      <c r="G22">
        <v>28</v>
      </c>
      <c r="H22">
        <v>11</v>
      </c>
      <c r="I22">
        <f t="shared" si="0"/>
        <v>2.6363636363636362</v>
      </c>
      <c r="J22">
        <f t="shared" si="1"/>
        <v>0.03409090909090909</v>
      </c>
      <c r="K22">
        <f t="shared" si="2"/>
        <v>40.702479338842984</v>
      </c>
      <c r="L22" t="str">
        <f>IF(NOT(ISERROR(VLOOKUP($B22,'データをここに貼り付けて下さい'!$A$2:$C$35,2,0))),IF(VLOOKUP($B22,'データをここに貼り付けて下さい'!$A$2:$C$35,2,0)=L$2,L$2,IF(VLOOKUP($B22,'データをここに貼り付けて下さい'!$A$2:$C$35,2,0)=L$1,L$2,"")),"見てない")</f>
        <v>見てない</v>
      </c>
      <c r="M22">
        <f>IF($L22="見てない","",IF(VLOOKUP($B22,'データをここに貼り付けて下さい'!$A$2:$C$35,2,0)=M$2,M$1,""))</f>
      </c>
      <c r="N22">
        <f>IF($L22="見てない","",IF(VLOOKUP($B22,'データをここに貼り付けて下さい'!$A$2:$C$35,2,0)=N$2,N$1,""))</f>
      </c>
      <c r="O22">
        <f>IF($L22="見てない","",IF(VLOOKUP($B22,'データをここに貼り付けて下さい'!$A$2:$C$35,2,0)=O$2,O$1,""))</f>
      </c>
      <c r="P22">
        <f>IF($L22="見てない","",IF(VLOOKUP($B22,'データをここに貼り付けて下さい'!$A$2:$C$35,2,0)=P$2,P$1,""))</f>
      </c>
      <c r="Q22">
        <f>IF($L22="見てない","",IF(VLOOKUP($B22,'データをここに貼り付けて下さい'!$A$2:$C$35,2,0)=Q$2,Q$1,""))</f>
      </c>
      <c r="R22">
        <f t="shared" si="3"/>
        <v>40.54054054054054</v>
      </c>
      <c r="S22">
        <f t="shared" si="4"/>
      </c>
      <c r="T22">
        <f t="shared" si="5"/>
      </c>
    </row>
    <row r="23" spans="1:20" ht="13.5">
      <c r="A23">
        <v>21</v>
      </c>
      <c r="B23" t="s">
        <v>34</v>
      </c>
      <c r="C23">
        <v>93</v>
      </c>
      <c r="D23">
        <v>7</v>
      </c>
      <c r="E23">
        <v>11</v>
      </c>
      <c r="F23">
        <v>25</v>
      </c>
      <c r="G23">
        <v>33</v>
      </c>
      <c r="H23">
        <v>17</v>
      </c>
      <c r="I23">
        <f t="shared" si="0"/>
        <v>2.5483870967741935</v>
      </c>
      <c r="J23">
        <f t="shared" si="1"/>
        <v>0.07526881720430108</v>
      </c>
      <c r="K23">
        <f t="shared" si="2"/>
        <v>47.7627471383975</v>
      </c>
      <c r="L23" t="str">
        <f>IF(NOT(ISERROR(VLOOKUP($B23,'データをここに貼り付けて下さい'!$A$2:$C$35,2,0))),IF(VLOOKUP($B23,'データをここに貼り付けて下さい'!$A$2:$C$35,2,0)=L$2,L$2,IF(VLOOKUP($B23,'データをここに貼り付けて下さい'!$A$2:$C$35,2,0)=L$1,L$2,"")),"見てない")</f>
        <v>見てない</v>
      </c>
      <c r="M23">
        <f>IF($L23="見てない","",IF(VLOOKUP($B23,'データをここに貼り付けて下さい'!$A$2:$C$35,2,0)=M$2,M$1,""))</f>
      </c>
      <c r="N23">
        <f>IF($L23="見てない","",IF(VLOOKUP($B23,'データをここに貼り付けて下さい'!$A$2:$C$35,2,0)=N$2,N$1,""))</f>
      </c>
      <c r="O23">
        <f>IF($L23="見てない","",IF(VLOOKUP($B23,'データをここに貼り付けて下さい'!$A$2:$C$35,2,0)=O$2,O$1,""))</f>
      </c>
      <c r="P23">
        <f>IF($L23="見てない","",IF(VLOOKUP($B23,'データをここに貼り付けて下さい'!$A$2:$C$35,2,0)=P$2,P$1,""))</f>
      </c>
      <c r="Q23">
        <f>IF($L23="見てない","",IF(VLOOKUP($B23,'データをここに貼り付けて下さい'!$A$2:$C$35,2,0)=Q$2,Q$1,""))</f>
      </c>
      <c r="R23">
        <f t="shared" si="3"/>
        <v>37.16216216216216</v>
      </c>
      <c r="S23">
        <f t="shared" si="4"/>
      </c>
      <c r="T23">
        <f t="shared" si="5"/>
      </c>
    </row>
    <row r="24" spans="1:20" ht="13.5">
      <c r="A24">
        <v>22</v>
      </c>
      <c r="B24" t="s">
        <v>35</v>
      </c>
      <c r="C24">
        <v>34</v>
      </c>
      <c r="D24">
        <v>0</v>
      </c>
      <c r="E24">
        <v>5</v>
      </c>
      <c r="F24">
        <v>13</v>
      </c>
      <c r="G24">
        <v>11</v>
      </c>
      <c r="H24">
        <v>5</v>
      </c>
      <c r="I24">
        <f t="shared" si="0"/>
        <v>2.5294117647058822</v>
      </c>
      <c r="J24">
        <f t="shared" si="1"/>
        <v>0</v>
      </c>
      <c r="K24">
        <f t="shared" si="2"/>
        <v>39.61937716262975</v>
      </c>
      <c r="L24" t="str">
        <f>IF(NOT(ISERROR(VLOOKUP($B24,'データをここに貼り付けて下さい'!$A$2:$C$35,2,0))),IF(VLOOKUP($B24,'データをここに貼り付けて下さい'!$A$2:$C$35,2,0)=L$2,L$2,IF(VLOOKUP($B24,'データをここに貼り付けて下さい'!$A$2:$C$35,2,0)=L$1,L$2,"")),"見てない")</f>
        <v>見てない</v>
      </c>
      <c r="M24">
        <f>IF($L24="見てない","",IF(VLOOKUP($B24,'データをここに貼り付けて下さい'!$A$2:$C$35,2,0)=M$2,M$1,""))</f>
      </c>
      <c r="N24">
        <f>IF($L24="見てない","",IF(VLOOKUP($B24,'データをここに貼り付けて下さい'!$A$2:$C$35,2,0)=N$2,N$1,""))</f>
      </c>
      <c r="O24">
        <f>IF($L24="見てない","",IF(VLOOKUP($B24,'データをここに貼り付けて下さい'!$A$2:$C$35,2,0)=O$2,O$1,""))</f>
      </c>
      <c r="P24">
        <f>IF($L24="見てない","",IF(VLOOKUP($B24,'データをここに貼り付けて下さい'!$A$2:$C$35,2,0)=P$2,P$1,""))</f>
      </c>
      <c r="Q24">
        <f>IF($L24="見てない","",IF(VLOOKUP($B24,'データをここに貼り付けて下さい'!$A$2:$C$35,2,0)=Q$2,Q$1,""))</f>
      </c>
      <c r="R24">
        <f t="shared" si="3"/>
        <v>77.02702702702703</v>
      </c>
      <c r="S24">
        <f t="shared" si="4"/>
      </c>
      <c r="T24">
        <f t="shared" si="5"/>
      </c>
    </row>
    <row r="25" spans="1:20" ht="13.5">
      <c r="A25">
        <v>23</v>
      </c>
      <c r="B25" t="s">
        <v>36</v>
      </c>
      <c r="C25">
        <v>82</v>
      </c>
      <c r="D25">
        <v>4</v>
      </c>
      <c r="E25">
        <v>8</v>
      </c>
      <c r="F25">
        <v>25</v>
      </c>
      <c r="G25">
        <v>31</v>
      </c>
      <c r="H25">
        <v>14</v>
      </c>
      <c r="I25">
        <f t="shared" si="0"/>
        <v>2.475609756097561</v>
      </c>
      <c r="J25">
        <f t="shared" si="1"/>
        <v>0.04878048780487805</v>
      </c>
      <c r="K25">
        <f t="shared" si="2"/>
        <v>43.173706127305174</v>
      </c>
      <c r="L25" t="str">
        <f>IF(NOT(ISERROR(VLOOKUP($B25,'データをここに貼り付けて下さい'!$A$2:$C$35,2,0))),IF(VLOOKUP($B25,'データをここに貼り付けて下さい'!$A$2:$C$35,2,0)=L$2,L$2,IF(VLOOKUP($B25,'データをここに貼り付けて下さい'!$A$2:$C$35,2,0)=L$1,L$2,"")),"見てない")</f>
        <v>見てない</v>
      </c>
      <c r="M25">
        <f>IF($L25="見てない","",IF(VLOOKUP($B25,'データをここに貼り付けて下さい'!$A$2:$C$35,2,0)=M$2,M$1,""))</f>
      </c>
      <c r="N25">
        <f>IF($L25="見てない","",IF(VLOOKUP($B25,'データをここに貼り付けて下さい'!$A$2:$C$35,2,0)=N$2,N$1,""))</f>
      </c>
      <c r="O25">
        <f>IF($L25="見てない","",IF(VLOOKUP($B25,'データをここに貼り付けて下さい'!$A$2:$C$35,2,0)=O$2,O$1,""))</f>
      </c>
      <c r="P25">
        <f>IF($L25="見てない","",IF(VLOOKUP($B25,'データをここに貼り付けて下さい'!$A$2:$C$35,2,0)=P$2,P$1,""))</f>
      </c>
      <c r="Q25">
        <f>IF($L25="見てない","",IF(VLOOKUP($B25,'データをここに貼り付けて下さい'!$A$2:$C$35,2,0)=Q$2,Q$1,""))</f>
      </c>
      <c r="R25">
        <f t="shared" si="3"/>
        <v>44.5945945945946</v>
      </c>
      <c r="S25">
        <f t="shared" si="4"/>
      </c>
      <c r="T25">
        <f t="shared" si="5"/>
      </c>
    </row>
    <row r="26" spans="1:20" ht="13.5">
      <c r="A26">
        <v>24</v>
      </c>
      <c r="B26" t="s">
        <v>37</v>
      </c>
      <c r="C26">
        <v>73</v>
      </c>
      <c r="D26">
        <v>1</v>
      </c>
      <c r="E26">
        <v>8</v>
      </c>
      <c r="F26">
        <v>20</v>
      </c>
      <c r="G26">
        <v>34</v>
      </c>
      <c r="H26">
        <v>10</v>
      </c>
      <c r="I26">
        <f t="shared" si="0"/>
        <v>2.3972602739726026</v>
      </c>
      <c r="J26">
        <f t="shared" si="1"/>
        <v>0.0136986301369863</v>
      </c>
      <c r="K26">
        <f t="shared" si="2"/>
        <v>37.64308500656784</v>
      </c>
      <c r="L26" t="str">
        <f>IF(NOT(ISERROR(VLOOKUP($B26,'データをここに貼り付けて下さい'!$A$2:$C$35,2,0))),IF(VLOOKUP($B26,'データをここに貼り付けて下さい'!$A$2:$C$35,2,0)=L$2,L$2,IF(VLOOKUP($B26,'データをここに貼り付けて下さい'!$A$2:$C$35,2,0)=L$1,L$2,"")),"見てない")</f>
        <v>見てない</v>
      </c>
      <c r="M26">
        <f>IF($L26="見てない","",IF(VLOOKUP($B26,'データをここに貼り付けて下さい'!$A$2:$C$35,2,0)=M$2,M$1,""))</f>
      </c>
      <c r="N26">
        <f>IF($L26="見てない","",IF(VLOOKUP($B26,'データをここに貼り付けて下さい'!$A$2:$C$35,2,0)=N$2,N$1,""))</f>
      </c>
      <c r="O26">
        <f>IF($L26="見てない","",IF(VLOOKUP($B26,'データをここに貼り付けて下さい'!$A$2:$C$35,2,0)=O$2,O$1,""))</f>
      </c>
      <c r="P26">
        <f>IF($L26="見てない","",IF(VLOOKUP($B26,'データをここに貼り付けて下さい'!$A$2:$C$35,2,0)=P$2,P$1,""))</f>
      </c>
      <c r="Q26">
        <f>IF($L26="見てない","",IF(VLOOKUP($B26,'データをここに貼り付けて下さい'!$A$2:$C$35,2,0)=Q$2,Q$1,""))</f>
      </c>
      <c r="R26">
        <f t="shared" si="3"/>
        <v>50.67567567567568</v>
      </c>
      <c r="S26">
        <f t="shared" si="4"/>
      </c>
      <c r="T26">
        <f t="shared" si="5"/>
      </c>
    </row>
    <row r="27" spans="1:20" ht="13.5">
      <c r="A27">
        <v>25</v>
      </c>
      <c r="B27" t="s">
        <v>38</v>
      </c>
      <c r="C27">
        <v>13</v>
      </c>
      <c r="D27">
        <v>0</v>
      </c>
      <c r="E27">
        <v>1</v>
      </c>
      <c r="F27">
        <v>4</v>
      </c>
      <c r="G27">
        <v>7</v>
      </c>
      <c r="H27">
        <v>1</v>
      </c>
      <c r="I27">
        <f t="shared" si="0"/>
        <v>2.3846153846153846</v>
      </c>
      <c r="J27">
        <f t="shared" si="1"/>
        <v>0</v>
      </c>
      <c r="K27">
        <f t="shared" si="2"/>
        <v>31.360946745562135</v>
      </c>
      <c r="L27" t="str">
        <f>IF(NOT(ISERROR(VLOOKUP($B27,'データをここに貼り付けて下さい'!$A$2:$C$35,2,0))),IF(VLOOKUP($B27,'データをここに貼り付けて下さい'!$A$2:$C$35,2,0)=L$2,L$2,IF(VLOOKUP($B27,'データをここに貼り付けて下さい'!$A$2:$C$35,2,0)=L$1,L$2,"")),"見てない")</f>
        <v>見てない</v>
      </c>
      <c r="M27">
        <f>IF($L27="見てない","",IF(VLOOKUP($B27,'データをここに貼り付けて下さい'!$A$2:$C$35,2,0)=M$2,M$1,""))</f>
      </c>
      <c r="N27">
        <f>IF($L27="見てない","",IF(VLOOKUP($B27,'データをここに貼り付けて下さい'!$A$2:$C$35,2,0)=N$2,N$1,""))</f>
      </c>
      <c r="O27">
        <f>IF($L27="見てない","",IF(VLOOKUP($B27,'データをここに貼り付けて下さい'!$A$2:$C$35,2,0)=O$2,O$1,""))</f>
      </c>
      <c r="P27">
        <f>IF($L27="見てない","",IF(VLOOKUP($B27,'データをここに貼り付けて下さい'!$A$2:$C$35,2,0)=P$2,P$1,""))</f>
      </c>
      <c r="Q27">
        <f>IF($L27="見てない","",IF(VLOOKUP($B27,'データをここに貼り付けて下さい'!$A$2:$C$35,2,0)=Q$2,Q$1,""))</f>
      </c>
      <c r="R27">
        <f t="shared" si="3"/>
        <v>91.21621621621621</v>
      </c>
      <c r="S27">
        <f t="shared" si="4"/>
      </c>
      <c r="T27">
        <f t="shared" si="5"/>
      </c>
    </row>
    <row r="28" spans="1:20" ht="13.5">
      <c r="A28">
        <v>26</v>
      </c>
      <c r="B28" t="s">
        <v>39</v>
      </c>
      <c r="C28">
        <v>20</v>
      </c>
      <c r="D28">
        <v>0</v>
      </c>
      <c r="E28">
        <v>0</v>
      </c>
      <c r="F28">
        <v>6</v>
      </c>
      <c r="G28">
        <v>14</v>
      </c>
      <c r="H28">
        <v>0</v>
      </c>
      <c r="I28">
        <f t="shared" si="0"/>
        <v>2.3</v>
      </c>
      <c r="J28">
        <f t="shared" si="1"/>
        <v>0</v>
      </c>
      <c r="K28">
        <f t="shared" si="2"/>
        <v>20.99999999999999</v>
      </c>
      <c r="L28" t="str">
        <f>IF(NOT(ISERROR(VLOOKUP($B28,'データをここに貼り付けて下さい'!$A$2:$C$35,2,0))),IF(VLOOKUP($B28,'データをここに貼り付けて下さい'!$A$2:$C$35,2,0)=L$2,L$2,IF(VLOOKUP($B28,'データをここに貼り付けて下さい'!$A$2:$C$35,2,0)=L$1,L$2,"")),"見てない")</f>
        <v>見てない</v>
      </c>
      <c r="M28">
        <f>IF($L28="見てない","",IF(VLOOKUP($B28,'データをここに貼り付けて下さい'!$A$2:$C$35,2,0)=M$2,M$1,""))</f>
      </c>
      <c r="N28">
        <f>IF($L28="見てない","",IF(VLOOKUP($B28,'データをここに貼り付けて下さい'!$A$2:$C$35,2,0)=N$2,N$1,""))</f>
      </c>
      <c r="O28">
        <f>IF($L28="見てない","",IF(VLOOKUP($B28,'データをここに貼り付けて下さい'!$A$2:$C$35,2,0)=O$2,O$1,""))</f>
      </c>
      <c r="P28">
        <f>IF($L28="見てない","",IF(VLOOKUP($B28,'データをここに貼り付けて下さい'!$A$2:$C$35,2,0)=P$2,P$1,""))</f>
      </c>
      <c r="Q28">
        <f>IF($L28="見てない","",IF(VLOOKUP($B28,'データをここに貼り付けて下さい'!$A$2:$C$35,2,0)=Q$2,Q$1,""))</f>
      </c>
      <c r="R28">
        <f t="shared" si="3"/>
        <v>86.48648648648648</v>
      </c>
      <c r="S28">
        <f t="shared" si="4"/>
      </c>
      <c r="T28">
        <f t="shared" si="5"/>
      </c>
    </row>
    <row r="29" spans="1:20" ht="13.5">
      <c r="A29">
        <v>27</v>
      </c>
      <c r="B29" t="s">
        <v>40</v>
      </c>
      <c r="C29">
        <v>52</v>
      </c>
      <c r="D29">
        <v>1</v>
      </c>
      <c r="E29">
        <v>3</v>
      </c>
      <c r="F29">
        <v>16</v>
      </c>
      <c r="G29">
        <v>21</v>
      </c>
      <c r="H29">
        <v>11</v>
      </c>
      <c r="I29">
        <f t="shared" si="0"/>
        <v>2.269230769230769</v>
      </c>
      <c r="J29">
        <f t="shared" si="1"/>
        <v>0.019230769230769232</v>
      </c>
      <c r="K29">
        <f t="shared" si="2"/>
        <v>37.721893491124256</v>
      </c>
      <c r="L29" t="str">
        <f>IF(NOT(ISERROR(VLOOKUP($B29,'データをここに貼り付けて下さい'!$A$2:$C$35,2,0))),IF(VLOOKUP($B29,'データをここに貼り付けて下さい'!$A$2:$C$35,2,0)=L$2,L$2,IF(VLOOKUP($B29,'データをここに貼り付けて下さい'!$A$2:$C$35,2,0)=L$1,L$2,"")),"見てない")</f>
        <v>見てない</v>
      </c>
      <c r="M29">
        <f>IF($L29="見てない","",IF(VLOOKUP($B29,'データをここに貼り付けて下さい'!$A$2:$C$35,2,0)=M$2,M$1,""))</f>
      </c>
      <c r="N29">
        <f>IF($L29="見てない","",IF(VLOOKUP($B29,'データをここに貼り付けて下さい'!$A$2:$C$35,2,0)=N$2,N$1,""))</f>
      </c>
      <c r="O29">
        <f>IF($L29="見てない","",IF(VLOOKUP($B29,'データをここに貼り付けて下さい'!$A$2:$C$35,2,0)=O$2,O$1,""))</f>
      </c>
      <c r="P29">
        <f>IF($L29="見てない","",IF(VLOOKUP($B29,'データをここに貼り付けて下さい'!$A$2:$C$35,2,0)=P$2,P$1,""))</f>
      </c>
      <c r="Q29">
        <f>IF($L29="見てない","",IF(VLOOKUP($B29,'データをここに貼り付けて下さい'!$A$2:$C$35,2,0)=Q$2,Q$1,""))</f>
      </c>
      <c r="R29">
        <f t="shared" si="3"/>
        <v>64.86486486486487</v>
      </c>
      <c r="S29">
        <f t="shared" si="4"/>
      </c>
      <c r="T29">
        <f t="shared" si="5"/>
      </c>
    </row>
    <row r="30" spans="1:20" ht="13.5">
      <c r="A30">
        <v>28</v>
      </c>
      <c r="B30" t="s">
        <v>41</v>
      </c>
      <c r="C30">
        <v>53</v>
      </c>
      <c r="D30">
        <v>3</v>
      </c>
      <c r="E30">
        <v>2</v>
      </c>
      <c r="F30">
        <v>10</v>
      </c>
      <c r="G30">
        <v>29</v>
      </c>
      <c r="H30">
        <v>9</v>
      </c>
      <c r="I30">
        <f t="shared" si="0"/>
        <v>2.2641509433962264</v>
      </c>
      <c r="J30">
        <f t="shared" si="1"/>
        <v>0.05660377358490566</v>
      </c>
      <c r="K30">
        <f t="shared" si="2"/>
        <v>35.920256318974715</v>
      </c>
      <c r="L30" t="str">
        <f>IF(NOT(ISERROR(VLOOKUP($B30,'データをここに貼り付けて下さい'!$A$2:$C$35,2,0))),IF(VLOOKUP($B30,'データをここに貼り付けて下さい'!$A$2:$C$35,2,0)=L$2,L$2,IF(VLOOKUP($B30,'データをここに貼り付けて下さい'!$A$2:$C$35,2,0)=L$1,L$2,"")),"見てない")</f>
        <v>見てない</v>
      </c>
      <c r="M30">
        <f>IF($L30="見てない","",IF(VLOOKUP($B30,'データをここに貼り付けて下さい'!$A$2:$C$35,2,0)=M$2,M$1,""))</f>
      </c>
      <c r="N30">
        <f>IF($L30="見てない","",IF(VLOOKUP($B30,'データをここに貼り付けて下さい'!$A$2:$C$35,2,0)=N$2,N$1,""))</f>
      </c>
      <c r="O30">
        <f>IF($L30="見てない","",IF(VLOOKUP($B30,'データをここに貼り付けて下さい'!$A$2:$C$35,2,0)=O$2,O$1,""))</f>
      </c>
      <c r="P30">
        <f>IF($L30="見てない","",IF(VLOOKUP($B30,'データをここに貼り付けて下さい'!$A$2:$C$35,2,0)=P$2,P$1,""))</f>
      </c>
      <c r="Q30">
        <f>IF($L30="見てない","",IF(VLOOKUP($B30,'データをここに貼り付けて下さい'!$A$2:$C$35,2,0)=Q$2,Q$1,""))</f>
      </c>
      <c r="R30">
        <f t="shared" si="3"/>
        <v>64.1891891891892</v>
      </c>
      <c r="S30">
        <f t="shared" si="4"/>
      </c>
      <c r="T30">
        <f t="shared" si="5"/>
      </c>
    </row>
    <row r="31" spans="1:20" ht="13.5">
      <c r="A31">
        <v>29</v>
      </c>
      <c r="B31" t="s">
        <v>42</v>
      </c>
      <c r="C31">
        <v>39</v>
      </c>
      <c r="D31">
        <v>0</v>
      </c>
      <c r="E31">
        <v>0</v>
      </c>
      <c r="F31">
        <v>12</v>
      </c>
      <c r="G31">
        <v>23</v>
      </c>
      <c r="H31">
        <v>4</v>
      </c>
      <c r="I31">
        <f t="shared" si="0"/>
        <v>2.2051282051282053</v>
      </c>
      <c r="J31">
        <f t="shared" si="1"/>
        <v>0</v>
      </c>
      <c r="K31">
        <f t="shared" si="2"/>
        <v>24.457593688362923</v>
      </c>
      <c r="L31" t="str">
        <f>IF(NOT(ISERROR(VLOOKUP($B31,'データをここに貼り付けて下さい'!$A$2:$C$35,2,0))),IF(VLOOKUP($B31,'データをここに貼り付けて下さい'!$A$2:$C$35,2,0)=L$2,L$2,IF(VLOOKUP($B31,'データをここに貼り付けて下さい'!$A$2:$C$35,2,0)=L$1,L$2,"")),"見てない")</f>
        <v>見てない</v>
      </c>
      <c r="M31">
        <f>IF($L31="見てない","",IF(VLOOKUP($B31,'データをここに貼り付けて下さい'!$A$2:$C$35,2,0)=M$2,M$1,""))</f>
      </c>
      <c r="N31">
        <f>IF($L31="見てない","",IF(VLOOKUP($B31,'データをここに貼り付けて下さい'!$A$2:$C$35,2,0)=N$2,N$1,""))</f>
      </c>
      <c r="O31">
        <f>IF($L31="見てない","",IF(VLOOKUP($B31,'データをここに貼り付けて下さい'!$A$2:$C$35,2,0)=O$2,O$1,""))</f>
      </c>
      <c r="P31">
        <f>IF($L31="見てない","",IF(VLOOKUP($B31,'データをここに貼り付けて下さい'!$A$2:$C$35,2,0)=P$2,P$1,""))</f>
      </c>
      <c r="Q31">
        <f>IF($L31="見てない","",IF(VLOOKUP($B31,'データをここに貼り付けて下さい'!$A$2:$C$35,2,0)=Q$2,Q$1,""))</f>
      </c>
      <c r="R31">
        <f t="shared" si="3"/>
        <v>73.64864864864865</v>
      </c>
      <c r="S31">
        <f t="shared" si="4"/>
      </c>
      <c r="T31">
        <f t="shared" si="5"/>
      </c>
    </row>
    <row r="32" spans="1:20" ht="13.5">
      <c r="A32">
        <v>30</v>
      </c>
      <c r="B32" t="s">
        <v>43</v>
      </c>
      <c r="C32">
        <v>3</v>
      </c>
      <c r="D32">
        <v>0</v>
      </c>
      <c r="E32">
        <v>1</v>
      </c>
      <c r="F32">
        <v>0</v>
      </c>
      <c r="G32">
        <v>0</v>
      </c>
      <c r="H32">
        <v>2</v>
      </c>
      <c r="I32">
        <f t="shared" si="0"/>
        <v>2</v>
      </c>
      <c r="J32">
        <f t="shared" si="1"/>
        <v>0</v>
      </c>
      <c r="K32">
        <f t="shared" si="2"/>
        <v>66.66666666666666</v>
      </c>
      <c r="L32" t="str">
        <f>IF(NOT(ISERROR(VLOOKUP($B32,'データをここに貼り付けて下さい'!$A$2:$C$35,2,0))),IF(VLOOKUP($B32,'データをここに貼り付けて下さい'!$A$2:$C$35,2,0)=L$2,L$2,IF(VLOOKUP($B32,'データをここに貼り付けて下さい'!$A$2:$C$35,2,0)=L$1,L$2,"")),"見てない")</f>
        <v>見てない</v>
      </c>
      <c r="M32">
        <f>IF($L32="見てない","",IF(VLOOKUP($B32,'データをここに貼り付けて下さい'!$A$2:$C$35,2,0)=M$2,M$1,""))</f>
      </c>
      <c r="N32">
        <f>IF($L32="見てない","",IF(VLOOKUP($B32,'データをここに貼り付けて下さい'!$A$2:$C$35,2,0)=N$2,N$1,""))</f>
      </c>
      <c r="O32">
        <f>IF($L32="見てない","",IF(VLOOKUP($B32,'データをここに貼り付けて下さい'!$A$2:$C$35,2,0)=O$2,O$1,""))</f>
      </c>
      <c r="P32">
        <f>IF($L32="見てない","",IF(VLOOKUP($B32,'データをここに貼り付けて下さい'!$A$2:$C$35,2,0)=P$2,P$1,""))</f>
      </c>
      <c r="Q32">
        <f>IF($L32="見てない","",IF(VLOOKUP($B32,'データをここに貼り付けて下さい'!$A$2:$C$35,2,0)=Q$2,Q$1,""))</f>
      </c>
      <c r="R32">
        <f t="shared" si="3"/>
        <v>97.97297297297297</v>
      </c>
      <c r="S32">
        <f t="shared" si="4"/>
      </c>
      <c r="T32">
        <f t="shared" si="5"/>
      </c>
    </row>
    <row r="33" spans="1:20" ht="13.5">
      <c r="A33">
        <v>31</v>
      </c>
      <c r="B33" t="s">
        <v>44</v>
      </c>
      <c r="C33">
        <v>32</v>
      </c>
      <c r="D33">
        <v>1</v>
      </c>
      <c r="E33">
        <v>0</v>
      </c>
      <c r="F33">
        <v>5</v>
      </c>
      <c r="G33">
        <v>9</v>
      </c>
      <c r="H33">
        <v>17</v>
      </c>
      <c r="I33">
        <f t="shared" si="0"/>
        <v>1.71875</v>
      </c>
      <c r="J33">
        <f t="shared" si="1"/>
        <v>0.03125</v>
      </c>
      <c r="K33">
        <f t="shared" si="2"/>
        <v>38.18359375</v>
      </c>
      <c r="L33" t="str">
        <f>IF(NOT(ISERROR(VLOOKUP($B33,'データをここに貼り付けて下さい'!$A$2:$C$35,2,0))),IF(VLOOKUP($B33,'データをここに貼り付けて下さい'!$A$2:$C$35,2,0)=L$2,L$2,IF(VLOOKUP($B33,'データをここに貼り付けて下さい'!$A$2:$C$35,2,0)=L$1,L$2,"")),"見てない")</f>
        <v>見てない</v>
      </c>
      <c r="M33">
        <f>IF($L33="見てない","",IF(VLOOKUP($B33,'データをここに貼り付けて下さい'!$A$2:$C$35,2,0)=M$2,M$1,""))</f>
      </c>
      <c r="N33">
        <f>IF($L33="見てない","",IF(VLOOKUP($B33,'データをここに貼り付けて下さい'!$A$2:$C$35,2,0)=N$2,N$1,""))</f>
      </c>
      <c r="O33">
        <f>IF($L33="見てない","",IF(VLOOKUP($B33,'データをここに貼り付けて下さい'!$A$2:$C$35,2,0)=O$2,O$1,""))</f>
      </c>
      <c r="P33">
        <f>IF($L33="見てない","",IF(VLOOKUP($B33,'データをここに貼り付けて下さい'!$A$2:$C$35,2,0)=P$2,P$1,""))</f>
      </c>
      <c r="Q33">
        <f>IF($L33="見てない","",IF(VLOOKUP($B33,'データをここに貼り付けて下さい'!$A$2:$C$35,2,0)=Q$2,Q$1,""))</f>
      </c>
      <c r="R33">
        <f t="shared" si="3"/>
        <v>78.37837837837837</v>
      </c>
      <c r="S33">
        <f t="shared" si="4"/>
      </c>
      <c r="T33">
        <f t="shared" si="5"/>
      </c>
    </row>
    <row r="34" spans="1:20" ht="13.5">
      <c r="A34">
        <v>32</v>
      </c>
      <c r="B34" t="s">
        <v>45</v>
      </c>
      <c r="C34">
        <v>30</v>
      </c>
      <c r="D34">
        <v>0</v>
      </c>
      <c r="E34">
        <v>0</v>
      </c>
      <c r="F34">
        <v>4</v>
      </c>
      <c r="G34">
        <v>12</v>
      </c>
      <c r="H34">
        <v>14</v>
      </c>
      <c r="I34">
        <f t="shared" si="0"/>
        <v>1.6666666666666667</v>
      </c>
      <c r="J34">
        <f t="shared" si="1"/>
        <v>0</v>
      </c>
      <c r="K34">
        <f t="shared" si="2"/>
        <v>31.11111111111111</v>
      </c>
      <c r="L34" t="str">
        <f>IF(NOT(ISERROR(VLOOKUP($B34,'データをここに貼り付けて下さい'!$A$2:$C$35,2,0))),IF(VLOOKUP($B34,'データをここに貼り付けて下さい'!$A$2:$C$35,2,0)=L$2,L$2,IF(VLOOKUP($B34,'データをここに貼り付けて下さい'!$A$2:$C$35,2,0)=L$1,L$2,"")),"見てない")</f>
        <v>見てない</v>
      </c>
      <c r="M34">
        <f>IF($L34="見てない","",IF(VLOOKUP($B34,'データをここに貼り付けて下さい'!$A$2:$C$35,2,0)=M$2,M$1,""))</f>
      </c>
      <c r="N34">
        <f>IF($L34="見てない","",IF(VLOOKUP($B34,'データをここに貼り付けて下さい'!$A$2:$C$35,2,0)=N$2,N$1,""))</f>
      </c>
      <c r="O34">
        <f>IF($L34="見てない","",IF(VLOOKUP($B34,'データをここに貼り付けて下さい'!$A$2:$C$35,2,0)=O$2,O$1,""))</f>
      </c>
      <c r="P34">
        <f>IF($L34="見てない","",IF(VLOOKUP($B34,'データをここに貼り付けて下さい'!$A$2:$C$35,2,0)=P$2,P$1,""))</f>
      </c>
      <c r="Q34">
        <f>IF($L34="見てない","",IF(VLOOKUP($B34,'データをここに貼り付けて下さい'!$A$2:$C$35,2,0)=Q$2,Q$1,""))</f>
      </c>
      <c r="R34">
        <f t="shared" si="3"/>
        <v>79.72972972972973</v>
      </c>
      <c r="S34">
        <f t="shared" si="4"/>
      </c>
      <c r="T34">
        <f t="shared" si="5"/>
      </c>
    </row>
    <row r="35" spans="1:20" ht="13.5">
      <c r="A35">
        <v>33</v>
      </c>
      <c r="B35" t="s">
        <v>46</v>
      </c>
      <c r="C35">
        <v>39</v>
      </c>
      <c r="D35">
        <v>0</v>
      </c>
      <c r="E35">
        <v>0</v>
      </c>
      <c r="F35">
        <v>5</v>
      </c>
      <c r="G35">
        <v>13</v>
      </c>
      <c r="H35">
        <v>21</v>
      </c>
      <c r="I35">
        <f t="shared" si="0"/>
        <v>1.5897435897435896</v>
      </c>
      <c r="J35">
        <f t="shared" si="1"/>
        <v>0</v>
      </c>
      <c r="K35">
        <f t="shared" si="2"/>
        <v>31.755424063116365</v>
      </c>
      <c r="L35" t="str">
        <f>IF(NOT(ISERROR(VLOOKUP($B35,'データをここに貼り付けて下さい'!$A$2:$C$35,2,0))),IF(VLOOKUP($B35,'データをここに貼り付けて下さい'!$A$2:$C$35,2,0)=L$2,L$2,IF(VLOOKUP($B35,'データをここに貼り付けて下さい'!$A$2:$C$35,2,0)=L$1,L$2,"")),"見てない")</f>
        <v>見てない</v>
      </c>
      <c r="M35">
        <f>IF($L35="見てない","",IF(VLOOKUP($B35,'データをここに貼り付けて下さい'!$A$2:$C$35,2,0)=M$2,M$1,""))</f>
      </c>
      <c r="N35">
        <f>IF($L35="見てない","",IF(VLOOKUP($B35,'データをここに貼り付けて下さい'!$A$2:$C$35,2,0)=N$2,N$1,""))</f>
      </c>
      <c r="O35">
        <f>IF($L35="見てない","",IF(VLOOKUP($B35,'データをここに貼り付けて下さい'!$A$2:$C$35,2,0)=O$2,O$1,""))</f>
      </c>
      <c r="P35">
        <f>IF($L35="見てない","",IF(VLOOKUP($B35,'データをここに貼り付けて下さい'!$A$2:$C$35,2,0)=P$2,P$1,""))</f>
      </c>
      <c r="Q35">
        <f>IF($L35="見てない","",IF(VLOOKUP($B35,'データをここに貼り付けて下さい'!$A$2:$C$35,2,0)=Q$2,Q$1,""))</f>
      </c>
      <c r="R35">
        <f t="shared" si="3"/>
        <v>73.64864864864865</v>
      </c>
      <c r="S35">
        <f t="shared" si="4"/>
      </c>
      <c r="T35">
        <f t="shared" si="5"/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C3"/>
  <sheetViews>
    <sheetView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16.75390625" style="0" bestFit="1" customWidth="1"/>
  </cols>
  <sheetData>
    <row r="2" spans="2:3" ht="13.5">
      <c r="B2" s="7" t="s">
        <v>55</v>
      </c>
      <c r="C2" s="8" t="str">
        <f>TEXT('計算・詳細'!R1,"0.00点")</f>
        <v>71.58点</v>
      </c>
    </row>
    <row r="3" spans="2:3" ht="13.5">
      <c r="B3" s="7" t="s">
        <v>56</v>
      </c>
      <c r="C3" s="8" t="e">
        <f>TEXT('計算・詳細'!T1,"0.00点")</f>
        <v>#DIV/0!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yuuki</dc:creator>
  <cp:keywords/>
  <dc:description/>
  <cp:lastModifiedBy>moko</cp:lastModifiedBy>
  <dcterms:created xsi:type="dcterms:W3CDTF">2005-02-11T16:21:48Z</dcterms:created>
  <dcterms:modified xsi:type="dcterms:W3CDTF">2005-03-19T08:49:33Z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